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3CB86A8B-078B-41EE-A4D5-C0609F8C66BC}" xr6:coauthVersionLast="47" xr6:coauthVersionMax="47" xr10:uidLastSave="{00000000-0000-0000-0000-000000000000}"/>
  <bookViews>
    <workbookView xWindow="-120" yWindow="-120" windowWidth="29040" windowHeight="15840" tabRatio="839" xr2:uid="{00000000-000D-0000-FFFF-FFFF00000000}"/>
  </bookViews>
  <sheets>
    <sheet name="単独型、+生活介護、+医療機関" sheetId="1" r:id="rId1"/>
    <sheet name="+GH" sheetId="6" r:id="rId2"/>
    <sheet name="+機能訓練" sheetId="2" r:id="rId3"/>
    <sheet name="+生活訓練" sheetId="3" r:id="rId4"/>
    <sheet name="+就労移行支援" sheetId="4" r:id="rId5"/>
    <sheet name="+就労継続支援" sheetId="5" r:id="rId6"/>
    <sheet name="+福祉型障害児入所施設" sheetId="7" r:id="rId7"/>
    <sheet name="+医療型障害児入所施設" sheetId="8" r:id="rId8"/>
  </sheets>
  <definedNames>
    <definedName name="_xlnm._FilterDatabase" localSheetId="1" hidden="1">'+GH'!$C$11:$J$30</definedName>
    <definedName name="_xlnm._FilterDatabase" localSheetId="7" hidden="1">'+医療型障害児入所施設'!$B$10:$I$29</definedName>
    <definedName name="_xlnm._FilterDatabase" localSheetId="2" hidden="1">'+機能訓練'!$B$10:$I$29</definedName>
    <definedName name="_xlnm._FilterDatabase" localSheetId="4" hidden="1">'+就労移行支援'!$B$10:$I$29</definedName>
    <definedName name="_xlnm._FilterDatabase" localSheetId="5" hidden="1">'+就労継続支援'!$C$10:$J$29</definedName>
    <definedName name="_xlnm._FilterDatabase" localSheetId="3" hidden="1">'+生活訓練'!$B$10:$I$29</definedName>
    <definedName name="_xlnm._FilterDatabase" localSheetId="6" hidden="1">'+福祉型障害児入所施設'!$B$10:$I$29</definedName>
    <definedName name="_xlnm._FilterDatabase" localSheetId="0" hidden="1">'単独型、+生活介護、+医療機関'!$C$11:$J$30</definedName>
    <definedName name="_xlnm.Print_Area" localSheetId="1">'+GH'!$C$1:$BI$34</definedName>
    <definedName name="_xlnm.Print_Area" localSheetId="7">'+医療型障害児入所施設'!$B$1:$BH$30</definedName>
    <definedName name="_xlnm.Print_Area" localSheetId="2">'+機能訓練'!$B$1:$BH$34</definedName>
    <definedName name="_xlnm.Print_Area" localSheetId="4">'+就労移行支援'!$B$1:$BH$34</definedName>
    <definedName name="_xlnm.Print_Area" localSheetId="5">'+就労継続支援'!$C$1:$BI$33</definedName>
    <definedName name="_xlnm.Print_Area" localSheetId="3">'+生活訓練'!$A$1:$BH$33</definedName>
    <definedName name="_xlnm.Print_Area" localSheetId="6">'+福祉型障害児入所施設'!$B$1:$BH$31</definedName>
    <definedName name="_xlnm.Print_Area" localSheetId="0">'単独型、+生活介護、+医療機関'!$C$1:$BI$34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5" l="1"/>
  <c r="BJ5" i="6"/>
  <c r="BJ5" i="1"/>
  <c r="BJ29" i="5"/>
  <c r="BJ21" i="5"/>
  <c r="BJ17" i="5"/>
  <c r="BJ13" i="5"/>
  <c r="BI16" i="4"/>
  <c r="BI12" i="4"/>
  <c r="BI29" i="3"/>
  <c r="BI25" i="3"/>
  <c r="BI11" i="3"/>
  <c r="BI29" i="2"/>
  <c r="BI28" i="2"/>
  <c r="BI20" i="2"/>
  <c r="BI19" i="2"/>
  <c r="BI17" i="2"/>
  <c r="BI15" i="2"/>
  <c r="BJ20" i="6"/>
  <c r="BJ27" i="1"/>
  <c r="BJ20" i="1"/>
  <c r="BJ12" i="1"/>
  <c r="BH30" i="8"/>
  <c r="BG30" i="8"/>
  <c r="BE30" i="8"/>
  <c r="BD30" i="8"/>
  <c r="BB30" i="8"/>
  <c r="BA30" i="8"/>
  <c r="AY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BJ29" i="8"/>
  <c r="BF29" i="8"/>
  <c r="BC29" i="8"/>
  <c r="AZ29" i="8"/>
  <c r="BI29" i="8" s="1"/>
  <c r="BJ28" i="8"/>
  <c r="BF28" i="8"/>
  <c r="BC28" i="8"/>
  <c r="AZ28" i="8"/>
  <c r="BI28" i="8" s="1"/>
  <c r="BJ27" i="8"/>
  <c r="BF27" i="8"/>
  <c r="BC27" i="8"/>
  <c r="AZ27" i="8"/>
  <c r="BI27" i="8" s="1"/>
  <c r="BJ26" i="8"/>
  <c r="BF26" i="8"/>
  <c r="BC26" i="8"/>
  <c r="AZ26" i="8"/>
  <c r="BI26" i="8" s="1"/>
  <c r="BJ25" i="8"/>
  <c r="BF25" i="8"/>
  <c r="BC25" i="8"/>
  <c r="AZ25" i="8"/>
  <c r="BI25" i="8"/>
  <c r="BJ24" i="8"/>
  <c r="BF24" i="8"/>
  <c r="BC24" i="8"/>
  <c r="AZ24" i="8"/>
  <c r="BI24" i="8" s="1"/>
  <c r="BJ23" i="8"/>
  <c r="BF23" i="8"/>
  <c r="BC23" i="8"/>
  <c r="AZ23" i="8"/>
  <c r="BI23" i="8" s="1"/>
  <c r="BJ22" i="8"/>
  <c r="BF22" i="8"/>
  <c r="BC22" i="8"/>
  <c r="AZ22" i="8"/>
  <c r="BI22" i="8" s="1"/>
  <c r="BJ21" i="8"/>
  <c r="BF21" i="8"/>
  <c r="BC21" i="8"/>
  <c r="AZ21" i="8"/>
  <c r="BI21" i="8" s="1"/>
  <c r="BJ20" i="8"/>
  <c r="BF20" i="8"/>
  <c r="BC20" i="8"/>
  <c r="AZ20" i="8"/>
  <c r="BI20" i="8" s="1"/>
  <c r="BJ19" i="8"/>
  <c r="BF19" i="8"/>
  <c r="BC19" i="8"/>
  <c r="AZ19" i="8"/>
  <c r="BI19" i="8" s="1"/>
  <c r="BJ18" i="8"/>
  <c r="BF18" i="8"/>
  <c r="BC18" i="8"/>
  <c r="AZ18" i="8"/>
  <c r="BI18" i="8" s="1"/>
  <c r="BJ17" i="8"/>
  <c r="BI17" i="8"/>
  <c r="BF17" i="8"/>
  <c r="BC17" i="8"/>
  <c r="AZ17" i="8"/>
  <c r="BJ16" i="8"/>
  <c r="BF16" i="8"/>
  <c r="BC16" i="8"/>
  <c r="AZ16" i="8"/>
  <c r="BI16" i="8" s="1"/>
  <c r="BJ15" i="8"/>
  <c r="BF15" i="8"/>
  <c r="BC15" i="8"/>
  <c r="AZ15" i="8"/>
  <c r="BI15" i="8" s="1"/>
  <c r="BJ14" i="8"/>
  <c r="BF14" i="8"/>
  <c r="BC14" i="8"/>
  <c r="AZ14" i="8"/>
  <c r="BI14" i="8" s="1"/>
  <c r="BJ13" i="8"/>
  <c r="BF13" i="8"/>
  <c r="BC13" i="8"/>
  <c r="AZ13" i="8"/>
  <c r="BI13" i="8" s="1"/>
  <c r="BJ12" i="8"/>
  <c r="BF12" i="8"/>
  <c r="BC12" i="8"/>
  <c r="AZ12" i="8"/>
  <c r="BI12" i="8" s="1"/>
  <c r="BJ11" i="8"/>
  <c r="BF11" i="8"/>
  <c r="BC11" i="8"/>
  <c r="AZ11" i="8"/>
  <c r="BI11" i="8"/>
  <c r="BJ10" i="8"/>
  <c r="BI10" i="8"/>
  <c r="BF10" i="8"/>
  <c r="BC10" i="8"/>
  <c r="AZ10" i="8"/>
  <c r="BF9" i="8"/>
  <c r="BC9" i="8"/>
  <c r="AZ9" i="8"/>
  <c r="BI9" i="8" s="1"/>
  <c r="BF8" i="8"/>
  <c r="BC8" i="8"/>
  <c r="AZ8" i="8"/>
  <c r="BI8" i="8" s="1"/>
  <c r="BI3" i="8"/>
  <c r="BH30" i="7"/>
  <c r="BG30" i="7"/>
  <c r="BE30" i="7"/>
  <c r="BD30" i="7"/>
  <c r="BB30" i="7"/>
  <c r="BA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BJ29" i="7"/>
  <c r="BF29" i="7"/>
  <c r="BC29" i="7"/>
  <c r="AZ29" i="7"/>
  <c r="BI29" i="7"/>
  <c r="BJ28" i="7"/>
  <c r="BF28" i="7"/>
  <c r="BC28" i="7"/>
  <c r="AZ28" i="7"/>
  <c r="BI28" i="7" s="1"/>
  <c r="BJ27" i="7"/>
  <c r="BF27" i="7"/>
  <c r="BC27" i="7"/>
  <c r="AZ27" i="7"/>
  <c r="BI27" i="7" s="1"/>
  <c r="BJ26" i="7"/>
  <c r="BI26" i="7"/>
  <c r="BF26" i="7"/>
  <c r="BC26" i="7"/>
  <c r="AZ26" i="7"/>
  <c r="BJ25" i="7"/>
  <c r="BF25" i="7"/>
  <c r="BC25" i="7"/>
  <c r="AZ25" i="7"/>
  <c r="BI25" i="7"/>
  <c r="BJ24" i="7"/>
  <c r="BF24" i="7"/>
  <c r="BC24" i="7"/>
  <c r="AZ24" i="7"/>
  <c r="BI24" i="7"/>
  <c r="BJ23" i="7"/>
  <c r="BF23" i="7"/>
  <c r="BC23" i="7"/>
  <c r="AZ23" i="7"/>
  <c r="BI23" i="7" s="1"/>
  <c r="BJ22" i="7"/>
  <c r="BI22" i="7"/>
  <c r="BF22" i="7"/>
  <c r="BC22" i="7"/>
  <c r="AZ22" i="7"/>
  <c r="BJ21" i="7"/>
  <c r="BF21" i="7"/>
  <c r="BC21" i="7"/>
  <c r="AZ21" i="7"/>
  <c r="BI21" i="7"/>
  <c r="BJ20" i="7"/>
  <c r="BF20" i="7"/>
  <c r="BC20" i="7"/>
  <c r="AZ20" i="7"/>
  <c r="BI20" i="7" s="1"/>
  <c r="BJ19" i="7"/>
  <c r="BF19" i="7"/>
  <c r="BC19" i="7"/>
  <c r="AZ19" i="7"/>
  <c r="BI19" i="7" s="1"/>
  <c r="BJ18" i="7"/>
  <c r="BF18" i="7"/>
  <c r="BC18" i="7"/>
  <c r="AZ18" i="7"/>
  <c r="BI18" i="7" s="1"/>
  <c r="BJ17" i="7"/>
  <c r="BF17" i="7"/>
  <c r="BC17" i="7"/>
  <c r="AZ17" i="7"/>
  <c r="BI17" i="7"/>
  <c r="BJ16" i="7"/>
  <c r="BF16" i="7"/>
  <c r="BC16" i="7"/>
  <c r="AZ16" i="7"/>
  <c r="BI16" i="7"/>
  <c r="BJ15" i="7"/>
  <c r="BD31" i="7" s="1"/>
  <c r="BG31" i="7" s="1"/>
  <c r="BF15" i="7"/>
  <c r="BC15" i="7"/>
  <c r="AZ15" i="7"/>
  <c r="BI15" i="7" s="1"/>
  <c r="BJ14" i="7"/>
  <c r="BI14" i="7"/>
  <c r="BF14" i="7"/>
  <c r="BC14" i="7"/>
  <c r="AZ14" i="7"/>
  <c r="BJ13" i="7"/>
  <c r="BF13" i="7"/>
  <c r="BC13" i="7"/>
  <c r="AZ13" i="7"/>
  <c r="BI13" i="7"/>
  <c r="BJ12" i="7"/>
  <c r="BF12" i="7"/>
  <c r="BC12" i="7"/>
  <c r="AZ12" i="7"/>
  <c r="BI12" i="7" s="1"/>
  <c r="BJ11" i="7"/>
  <c r="BF11" i="7"/>
  <c r="BC11" i="7"/>
  <c r="AZ11" i="7"/>
  <c r="AZ30" i="7" s="1"/>
  <c r="BJ10" i="7"/>
  <c r="BI10" i="7"/>
  <c r="BF10" i="7"/>
  <c r="BC10" i="7"/>
  <c r="AZ10" i="7"/>
  <c r="BI9" i="7"/>
  <c r="BF9" i="7"/>
  <c r="BC9" i="7"/>
  <c r="BC30" i="7" s="1"/>
  <c r="AZ9" i="7"/>
  <c r="BF8" i="7"/>
  <c r="BC8" i="7"/>
  <c r="AZ8" i="7"/>
  <c r="BI8" i="7" s="1"/>
  <c r="BI3" i="7"/>
  <c r="BK10" i="1"/>
  <c r="BE32" i="1" s="1"/>
  <c r="BH32" i="1" s="1"/>
  <c r="BM10" i="1"/>
  <c r="BN10" i="1"/>
  <c r="BI31" i="6"/>
  <c r="BH31" i="6"/>
  <c r="BF31" i="6"/>
  <c r="BE31" i="6"/>
  <c r="BC31" i="6"/>
  <c r="BB31" i="6"/>
  <c r="AZ31" i="6"/>
  <c r="AY31" i="6"/>
  <c r="AX31"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BL30" i="6"/>
  <c r="BK30" i="6"/>
  <c r="BG30" i="6"/>
  <c r="BD30" i="6"/>
  <c r="BA30" i="6"/>
  <c r="BJ30" i="6"/>
  <c r="BL29" i="6"/>
  <c r="BK29" i="6"/>
  <c r="BG29" i="6"/>
  <c r="BD29" i="6"/>
  <c r="BA29" i="6"/>
  <c r="BJ29" i="6"/>
  <c r="BL28" i="6"/>
  <c r="BK28" i="6"/>
  <c r="BG28" i="6"/>
  <c r="BD28" i="6"/>
  <c r="BA28" i="6"/>
  <c r="BJ28" i="6"/>
  <c r="BL27" i="6"/>
  <c r="BK27" i="6"/>
  <c r="BG27" i="6"/>
  <c r="BD27" i="6"/>
  <c r="BA27" i="6"/>
  <c r="BJ27" i="6" s="1"/>
  <c r="BL26" i="6"/>
  <c r="BK26" i="6"/>
  <c r="BG26" i="6"/>
  <c r="BD26" i="6"/>
  <c r="BA26" i="6"/>
  <c r="BJ26" i="6"/>
  <c r="BL25" i="6"/>
  <c r="BK25" i="6"/>
  <c r="BG25" i="6"/>
  <c r="BD25" i="6"/>
  <c r="BA25" i="6"/>
  <c r="BJ25" i="6"/>
  <c r="BL24" i="6"/>
  <c r="BK24" i="6"/>
  <c r="BG24" i="6"/>
  <c r="BD24" i="6"/>
  <c r="BA24" i="6"/>
  <c r="BJ24" i="6"/>
  <c r="BL23" i="6"/>
  <c r="BK23" i="6"/>
  <c r="BG23" i="6"/>
  <c r="BD23" i="6"/>
  <c r="BA23" i="6"/>
  <c r="BJ23" i="6" s="1"/>
  <c r="BL22" i="6"/>
  <c r="BK22" i="6"/>
  <c r="BG22" i="6"/>
  <c r="BD22" i="6"/>
  <c r="BA22" i="6"/>
  <c r="BJ22" i="6"/>
  <c r="BL21" i="6"/>
  <c r="BK21" i="6"/>
  <c r="BG21" i="6"/>
  <c r="BD21" i="6"/>
  <c r="BA21" i="6"/>
  <c r="BJ21" i="6"/>
  <c r="BL20" i="6"/>
  <c r="BK20" i="6"/>
  <c r="BG20" i="6"/>
  <c r="BD20" i="6"/>
  <c r="BA20" i="6"/>
  <c r="BL19" i="6"/>
  <c r="BK19" i="6"/>
  <c r="BG19" i="6"/>
  <c r="BD19" i="6"/>
  <c r="BA19" i="6"/>
  <c r="BJ19" i="6" s="1"/>
  <c r="BL18" i="6"/>
  <c r="BK18" i="6"/>
  <c r="BG18" i="6"/>
  <c r="BD18" i="6"/>
  <c r="BA18" i="6"/>
  <c r="BJ18" i="6" s="1"/>
  <c r="BK17" i="6"/>
  <c r="BA17" i="6"/>
  <c r="BJ17" i="6" s="1"/>
  <c r="BL17" i="6"/>
  <c r="BK16" i="6"/>
  <c r="BA16" i="6"/>
  <c r="BJ16" i="6"/>
  <c r="BL16" i="6"/>
  <c r="BK15" i="6"/>
  <c r="BA15" i="6"/>
  <c r="BJ15" i="6" s="1"/>
  <c r="BL15" i="6"/>
  <c r="BK14" i="6"/>
  <c r="BA14" i="6"/>
  <c r="BJ14" i="6" s="1"/>
  <c r="BL13" i="6"/>
  <c r="BA13" i="6"/>
  <c r="BJ13" i="6"/>
  <c r="BK13" i="6"/>
  <c r="BL12" i="6"/>
  <c r="BA12" i="6"/>
  <c r="BL11" i="6"/>
  <c r="BG11" i="6"/>
  <c r="BA11" i="6"/>
  <c r="BJ11" i="6" s="1"/>
  <c r="BD11" i="6"/>
  <c r="BA10" i="6"/>
  <c r="BJ10" i="6" s="1"/>
  <c r="BD10" i="6"/>
  <c r="BK10" i="6"/>
  <c r="BL10" i="6"/>
  <c r="BE33" i="6" s="1"/>
  <c r="BH33" i="6" s="1"/>
  <c r="BG9" i="6"/>
  <c r="BD9" i="6"/>
  <c r="BA9" i="6"/>
  <c r="BJ9" i="6"/>
  <c r="AO4" i="6"/>
  <c r="BJ3" i="6"/>
  <c r="BI30" i="5"/>
  <c r="BH30" i="5"/>
  <c r="BF30" i="5"/>
  <c r="BE30" i="5"/>
  <c r="BC30" i="5"/>
  <c r="BB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BN29" i="5"/>
  <c r="BM29" i="5"/>
  <c r="BL29" i="5"/>
  <c r="BK29" i="5"/>
  <c r="BG29" i="5"/>
  <c r="BD29" i="5"/>
  <c r="BA29" i="5"/>
  <c r="BN28" i="5"/>
  <c r="BM28" i="5"/>
  <c r="BL28" i="5"/>
  <c r="BK28" i="5"/>
  <c r="BG28" i="5"/>
  <c r="BD28" i="5"/>
  <c r="BA28" i="5"/>
  <c r="BJ28" i="5" s="1"/>
  <c r="BN27" i="5"/>
  <c r="BM27" i="5"/>
  <c r="BL27" i="5"/>
  <c r="BK27" i="5"/>
  <c r="BG27" i="5"/>
  <c r="BD27" i="5"/>
  <c r="BA27" i="5"/>
  <c r="BJ27" i="5" s="1"/>
  <c r="BN26" i="5"/>
  <c r="BM26" i="5"/>
  <c r="BL26" i="5"/>
  <c r="BK26" i="5"/>
  <c r="BG26" i="5"/>
  <c r="BD26" i="5"/>
  <c r="BA26" i="5"/>
  <c r="BJ26" i="5" s="1"/>
  <c r="BN25" i="5"/>
  <c r="BM25" i="5"/>
  <c r="BL25" i="5"/>
  <c r="BK25" i="5"/>
  <c r="BG25" i="5"/>
  <c r="BD25" i="5"/>
  <c r="BA25" i="5"/>
  <c r="BJ25" i="5" s="1"/>
  <c r="BN24" i="5"/>
  <c r="BM24" i="5"/>
  <c r="BL24" i="5"/>
  <c r="BK24" i="5"/>
  <c r="BG24" i="5"/>
  <c r="BD24" i="5"/>
  <c r="BA24" i="5"/>
  <c r="BJ24" i="5" s="1"/>
  <c r="BN23" i="5"/>
  <c r="BM23" i="5"/>
  <c r="BL23" i="5"/>
  <c r="BK23" i="5"/>
  <c r="BG23" i="5"/>
  <c r="BD23" i="5"/>
  <c r="BA23" i="5"/>
  <c r="BJ23" i="5" s="1"/>
  <c r="BN22" i="5"/>
  <c r="BM22" i="5"/>
  <c r="BL22" i="5"/>
  <c r="BK22" i="5"/>
  <c r="BG22" i="5"/>
  <c r="BD22" i="5"/>
  <c r="BA22" i="5"/>
  <c r="BJ22" i="5" s="1"/>
  <c r="BN21" i="5"/>
  <c r="BM21" i="5"/>
  <c r="BL21" i="5"/>
  <c r="BK21" i="5"/>
  <c r="BG21" i="5"/>
  <c r="BD21" i="5"/>
  <c r="BA21" i="5"/>
  <c r="BN20" i="5"/>
  <c r="BM20" i="5"/>
  <c r="BL20" i="5"/>
  <c r="BK20" i="5"/>
  <c r="BG20" i="5"/>
  <c r="BD20" i="5"/>
  <c r="BA20" i="5"/>
  <c r="BJ20" i="5" s="1"/>
  <c r="BN19" i="5"/>
  <c r="BM19" i="5"/>
  <c r="BL19" i="5"/>
  <c r="BK19" i="5"/>
  <c r="BG19" i="5"/>
  <c r="BD19" i="5"/>
  <c r="BA19" i="5"/>
  <c r="BJ19" i="5" s="1"/>
  <c r="BN18" i="5"/>
  <c r="BM18" i="5"/>
  <c r="BL18" i="5"/>
  <c r="BK18" i="5"/>
  <c r="BG18" i="5"/>
  <c r="BD18" i="5"/>
  <c r="BA18" i="5"/>
  <c r="BJ18" i="5" s="1"/>
  <c r="BN17" i="5"/>
  <c r="BM17" i="5"/>
  <c r="BL17" i="5"/>
  <c r="BK17" i="5"/>
  <c r="BG17" i="5"/>
  <c r="BD17" i="5"/>
  <c r="BA17" i="5"/>
  <c r="BN16" i="5"/>
  <c r="BM16" i="5"/>
  <c r="BL16" i="5"/>
  <c r="BK16" i="5"/>
  <c r="BG16" i="5"/>
  <c r="BD16" i="5"/>
  <c r="BA16" i="5"/>
  <c r="BJ16" i="5"/>
  <c r="BN15" i="5"/>
  <c r="BM15" i="5"/>
  <c r="BL15" i="5"/>
  <c r="BK15" i="5"/>
  <c r="BG15" i="5"/>
  <c r="BD15" i="5"/>
  <c r="BA15" i="5"/>
  <c r="BJ15" i="5"/>
  <c r="BN14" i="5"/>
  <c r="BM14" i="5"/>
  <c r="BL14" i="5"/>
  <c r="BK14" i="5"/>
  <c r="BG14" i="5"/>
  <c r="BD14" i="5"/>
  <c r="BA14" i="5"/>
  <c r="BJ14" i="5" s="1"/>
  <c r="BN13" i="5"/>
  <c r="BM13" i="5"/>
  <c r="BL13" i="5"/>
  <c r="BK13" i="5"/>
  <c r="BG13" i="5"/>
  <c r="BD13" i="5"/>
  <c r="BA13" i="5"/>
  <c r="BN12" i="5"/>
  <c r="BM12" i="5"/>
  <c r="BL12" i="5"/>
  <c r="BK12" i="5"/>
  <c r="BG12" i="5"/>
  <c r="BD12" i="5"/>
  <c r="BA12" i="5"/>
  <c r="BJ12" i="5"/>
  <c r="BN11" i="5"/>
  <c r="BH33" i="5" s="1"/>
  <c r="BM11" i="5"/>
  <c r="BL11" i="5"/>
  <c r="BK11" i="5"/>
  <c r="BG11" i="5"/>
  <c r="BD11" i="5"/>
  <c r="BA11" i="5"/>
  <c r="BJ11" i="5"/>
  <c r="BN10" i="5"/>
  <c r="BM10" i="5"/>
  <c r="BL10" i="5"/>
  <c r="BE32" i="5" s="1"/>
  <c r="BH32" i="5" s="1"/>
  <c r="BA10" i="5"/>
  <c r="BA30" i="5" s="1"/>
  <c r="BG9" i="5"/>
  <c r="BD9" i="5"/>
  <c r="BA9" i="5"/>
  <c r="BJ9" i="5" s="1"/>
  <c r="BJ3" i="5"/>
  <c r="BH30" i="4"/>
  <c r="BG30" i="4"/>
  <c r="BE30" i="4"/>
  <c r="BD30" i="4"/>
  <c r="BB30" i="4"/>
  <c r="BA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BO29" i="4"/>
  <c r="BN29" i="4"/>
  <c r="BM29" i="4"/>
  <c r="BL29" i="4"/>
  <c r="BK29" i="4"/>
  <c r="BJ29" i="4"/>
  <c r="BF29" i="4"/>
  <c r="BC29" i="4"/>
  <c r="AZ29" i="4"/>
  <c r="BI29" i="4"/>
  <c r="BO28" i="4"/>
  <c r="BN28" i="4"/>
  <c r="BM28" i="4"/>
  <c r="BL28" i="4"/>
  <c r="BK28" i="4"/>
  <c r="BJ28" i="4"/>
  <c r="BF28" i="4"/>
  <c r="BC28" i="4"/>
  <c r="AZ28" i="4"/>
  <c r="BI28" i="4" s="1"/>
  <c r="BO27" i="4"/>
  <c r="BN27" i="4"/>
  <c r="BM27" i="4"/>
  <c r="BL27" i="4"/>
  <c r="BK27" i="4"/>
  <c r="BJ27" i="4"/>
  <c r="BF27" i="4"/>
  <c r="BC27" i="4"/>
  <c r="AZ27" i="4"/>
  <c r="BI27" i="4"/>
  <c r="BO26" i="4"/>
  <c r="BN26" i="4"/>
  <c r="BM26" i="4"/>
  <c r="BL26" i="4"/>
  <c r="BK26" i="4"/>
  <c r="BJ26" i="4"/>
  <c r="BF26" i="4"/>
  <c r="BC26" i="4"/>
  <c r="AZ26" i="4"/>
  <c r="BI26" i="4"/>
  <c r="BO25" i="4"/>
  <c r="BN25" i="4"/>
  <c r="BM25" i="4"/>
  <c r="BL25" i="4"/>
  <c r="BK25" i="4"/>
  <c r="BJ25" i="4"/>
  <c r="BF25" i="4"/>
  <c r="BC25" i="4"/>
  <c r="AZ25" i="4"/>
  <c r="BI25" i="4"/>
  <c r="BO24" i="4"/>
  <c r="BN24" i="4"/>
  <c r="BM24" i="4"/>
  <c r="BL24" i="4"/>
  <c r="BK24" i="4"/>
  <c r="BJ24" i="4"/>
  <c r="BF24" i="4"/>
  <c r="BC24" i="4"/>
  <c r="AZ24" i="4"/>
  <c r="BI24" i="4" s="1"/>
  <c r="BO23" i="4"/>
  <c r="BN23" i="4"/>
  <c r="BM23" i="4"/>
  <c r="BL23" i="4"/>
  <c r="BK23" i="4"/>
  <c r="BJ23" i="4"/>
  <c r="BF23" i="4"/>
  <c r="BC23" i="4"/>
  <c r="AZ23" i="4"/>
  <c r="BI23" i="4" s="1"/>
  <c r="BO22" i="4"/>
  <c r="BN22" i="4"/>
  <c r="BM22" i="4"/>
  <c r="BL22" i="4"/>
  <c r="BK22" i="4"/>
  <c r="BJ22" i="4"/>
  <c r="BF22" i="4"/>
  <c r="BC22" i="4"/>
  <c r="AZ22" i="4"/>
  <c r="BI22" i="4" s="1"/>
  <c r="BO21" i="4"/>
  <c r="BN21" i="4"/>
  <c r="BM21" i="4"/>
  <c r="BL21" i="4"/>
  <c r="BK21" i="4"/>
  <c r="BJ21" i="4"/>
  <c r="BF21" i="4"/>
  <c r="BC21" i="4"/>
  <c r="AZ21" i="4"/>
  <c r="BI21" i="4" s="1"/>
  <c r="BO20" i="4"/>
  <c r="BN20" i="4"/>
  <c r="BM20" i="4"/>
  <c r="BL20" i="4"/>
  <c r="BK20" i="4"/>
  <c r="BJ20" i="4"/>
  <c r="BF20" i="4"/>
  <c r="BC20" i="4"/>
  <c r="AZ20" i="4"/>
  <c r="BI20" i="4" s="1"/>
  <c r="BO19" i="4"/>
  <c r="BN19" i="4"/>
  <c r="BM19" i="4"/>
  <c r="BL19" i="4"/>
  <c r="BK19" i="4"/>
  <c r="BJ19" i="4"/>
  <c r="BF19" i="4"/>
  <c r="BC19" i="4"/>
  <c r="AZ19" i="4"/>
  <c r="BI19" i="4"/>
  <c r="BO18" i="4"/>
  <c r="BN18" i="4"/>
  <c r="BM18" i="4"/>
  <c r="BL18" i="4"/>
  <c r="BK18" i="4"/>
  <c r="BJ18" i="4"/>
  <c r="BF18" i="4"/>
  <c r="BC18" i="4"/>
  <c r="AZ18" i="4"/>
  <c r="BI18" i="4"/>
  <c r="BO17" i="4"/>
  <c r="BN17" i="4"/>
  <c r="BM17" i="4"/>
  <c r="BL17" i="4"/>
  <c r="BK17" i="4"/>
  <c r="BJ17" i="4"/>
  <c r="BF17" i="4"/>
  <c r="BC17" i="4"/>
  <c r="AZ17" i="4"/>
  <c r="BI17" i="4"/>
  <c r="BO16" i="4"/>
  <c r="BN16" i="4"/>
  <c r="BM16" i="4"/>
  <c r="BL16" i="4"/>
  <c r="BK16" i="4"/>
  <c r="BJ16" i="4"/>
  <c r="BF16" i="4"/>
  <c r="BC16" i="4"/>
  <c r="AZ16" i="4"/>
  <c r="BO15" i="4"/>
  <c r="BN15" i="4"/>
  <c r="BM15" i="4"/>
  <c r="BL15" i="4"/>
  <c r="BK15" i="4"/>
  <c r="BJ15" i="4"/>
  <c r="BF15" i="4"/>
  <c r="BC15" i="4"/>
  <c r="AZ15" i="4"/>
  <c r="BI15" i="4"/>
  <c r="BO14" i="4"/>
  <c r="BG33" i="4" s="1"/>
  <c r="BN14" i="4"/>
  <c r="BM14" i="4"/>
  <c r="BL14" i="4"/>
  <c r="BK14" i="4"/>
  <c r="BJ14" i="4"/>
  <c r="BF14" i="4"/>
  <c r="BC14" i="4"/>
  <c r="AZ14" i="4"/>
  <c r="BI14" i="4" s="1"/>
  <c r="BO13" i="4"/>
  <c r="BN13" i="4"/>
  <c r="BM13" i="4"/>
  <c r="BL13" i="4"/>
  <c r="BK13" i="4"/>
  <c r="BJ13" i="4"/>
  <c r="BF13" i="4"/>
  <c r="BC13" i="4"/>
  <c r="AZ13" i="4"/>
  <c r="BI13" i="4" s="1"/>
  <c r="BO12" i="4"/>
  <c r="BN12" i="4"/>
  <c r="BM12" i="4"/>
  <c r="BL12" i="4"/>
  <c r="BK12" i="4"/>
  <c r="BJ12" i="4"/>
  <c r="BF12" i="4"/>
  <c r="BC12" i="4"/>
  <c r="AZ12" i="4"/>
  <c r="BO11" i="4"/>
  <c r="BN11" i="4"/>
  <c r="BM11" i="4"/>
  <c r="BG34" i="4" s="1"/>
  <c r="BL11" i="4"/>
  <c r="BD33" i="4" s="1"/>
  <c r="BK11" i="4"/>
  <c r="BJ11" i="4"/>
  <c r="BF11" i="4"/>
  <c r="BC11" i="4"/>
  <c r="BC30" i="4" s="1"/>
  <c r="AZ11" i="4"/>
  <c r="BI11" i="4"/>
  <c r="BO10" i="4"/>
  <c r="BN10" i="4"/>
  <c r="BM10" i="4"/>
  <c r="BL10" i="4"/>
  <c r="BK10" i="4"/>
  <c r="BD32" i="4" s="1"/>
  <c r="BG32" i="4" s="1"/>
  <c r="AZ10" i="4"/>
  <c r="BI10" i="4" s="1"/>
  <c r="BF9" i="4"/>
  <c r="BC9" i="4"/>
  <c r="AZ9" i="4"/>
  <c r="BI9" i="4" s="1"/>
  <c r="BI3" i="4"/>
  <c r="BG32" i="3"/>
  <c r="BH30" i="3"/>
  <c r="BG30" i="3"/>
  <c r="BE30" i="3"/>
  <c r="BD30" i="3"/>
  <c r="BB30" i="3"/>
  <c r="BA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BM29" i="3"/>
  <c r="BL29" i="3"/>
  <c r="BK29" i="3"/>
  <c r="BJ29" i="3"/>
  <c r="BF29" i="3"/>
  <c r="BC29" i="3"/>
  <c r="AZ29" i="3"/>
  <c r="BM28" i="3"/>
  <c r="BL28" i="3"/>
  <c r="BK28" i="3"/>
  <c r="BJ28" i="3"/>
  <c r="BF28" i="3"/>
  <c r="BC28" i="3"/>
  <c r="AZ28" i="3"/>
  <c r="BI28" i="3"/>
  <c r="BM27" i="3"/>
  <c r="BL27" i="3"/>
  <c r="BK27" i="3"/>
  <c r="BJ27" i="3"/>
  <c r="BF27" i="3"/>
  <c r="BC27" i="3"/>
  <c r="AZ27" i="3"/>
  <c r="BI27" i="3" s="1"/>
  <c r="BM26" i="3"/>
  <c r="BL26" i="3"/>
  <c r="BK26" i="3"/>
  <c r="BJ26" i="3"/>
  <c r="BF26" i="3"/>
  <c r="BC26" i="3"/>
  <c r="AZ26" i="3"/>
  <c r="BI26" i="3" s="1"/>
  <c r="BM25" i="3"/>
  <c r="BL25" i="3"/>
  <c r="BK25" i="3"/>
  <c r="BD32" i="3" s="1"/>
  <c r="BJ25" i="3"/>
  <c r="BF25" i="3"/>
  <c r="BC25" i="3"/>
  <c r="AZ25" i="3"/>
  <c r="BM24" i="3"/>
  <c r="BL24" i="3"/>
  <c r="BK24" i="3"/>
  <c r="BJ24" i="3"/>
  <c r="BF24" i="3"/>
  <c r="BC24" i="3"/>
  <c r="AZ24" i="3"/>
  <c r="BI24" i="3"/>
  <c r="BM23" i="3"/>
  <c r="BL23" i="3"/>
  <c r="BK23" i="3"/>
  <c r="BJ23" i="3"/>
  <c r="BF23" i="3"/>
  <c r="BC23" i="3"/>
  <c r="AZ23" i="3"/>
  <c r="BI23" i="3"/>
  <c r="BM22" i="3"/>
  <c r="BL22" i="3"/>
  <c r="BK22" i="3"/>
  <c r="BJ22" i="3"/>
  <c r="BF22" i="3"/>
  <c r="BC22" i="3"/>
  <c r="AZ22" i="3"/>
  <c r="BI22" i="3" s="1"/>
  <c r="BM21" i="3"/>
  <c r="BL21" i="3"/>
  <c r="BD33" i="3" s="1"/>
  <c r="BG33" i="3" s="1"/>
  <c r="BK21" i="3"/>
  <c r="BJ21" i="3"/>
  <c r="BD31" i="3" s="1"/>
  <c r="BF21" i="3"/>
  <c r="BC21" i="3"/>
  <c r="AZ21" i="3"/>
  <c r="BI21" i="3" s="1"/>
  <c r="BM20" i="3"/>
  <c r="BL20" i="3"/>
  <c r="BK20" i="3"/>
  <c r="BJ20" i="3"/>
  <c r="BF20" i="3"/>
  <c r="BC20" i="3"/>
  <c r="AZ20" i="3"/>
  <c r="BI20" i="3" s="1"/>
  <c r="BM19" i="3"/>
  <c r="BL19" i="3"/>
  <c r="BK19" i="3"/>
  <c r="BJ19" i="3"/>
  <c r="BF19" i="3"/>
  <c r="BC19" i="3"/>
  <c r="AZ19" i="3"/>
  <c r="BI19" i="3" s="1"/>
  <c r="BM18" i="3"/>
  <c r="BL18" i="3"/>
  <c r="BK18" i="3"/>
  <c r="BJ18" i="3"/>
  <c r="BF18" i="3"/>
  <c r="BC18" i="3"/>
  <c r="AZ18" i="3"/>
  <c r="BI18" i="3" s="1"/>
  <c r="BM17" i="3"/>
  <c r="BL17" i="3"/>
  <c r="BK17" i="3"/>
  <c r="BJ17" i="3"/>
  <c r="BF17" i="3"/>
  <c r="BC17" i="3"/>
  <c r="AZ17" i="3"/>
  <c r="BI17" i="3" s="1"/>
  <c r="BM16" i="3"/>
  <c r="BL16" i="3"/>
  <c r="BK16" i="3"/>
  <c r="BJ16" i="3"/>
  <c r="BF16" i="3"/>
  <c r="BC16" i="3"/>
  <c r="AZ16" i="3"/>
  <c r="BI16" i="3"/>
  <c r="BM15" i="3"/>
  <c r="BL15" i="3"/>
  <c r="BK15" i="3"/>
  <c r="BJ15" i="3"/>
  <c r="BF15" i="3"/>
  <c r="BC15" i="3"/>
  <c r="AZ15" i="3"/>
  <c r="BI15" i="3"/>
  <c r="BM14" i="3"/>
  <c r="BL14" i="3"/>
  <c r="BK14" i="3"/>
  <c r="BJ14" i="3"/>
  <c r="BF14" i="3"/>
  <c r="BC14" i="3"/>
  <c r="AZ14" i="3"/>
  <c r="BI14" i="3"/>
  <c r="BM13" i="3"/>
  <c r="BL13" i="3"/>
  <c r="BK13" i="3"/>
  <c r="BJ13" i="3"/>
  <c r="BF13" i="3"/>
  <c r="BC13" i="3"/>
  <c r="AZ13" i="3"/>
  <c r="BI13" i="3" s="1"/>
  <c r="BM12" i="3"/>
  <c r="BL12" i="3"/>
  <c r="BK12" i="3"/>
  <c r="BJ12" i="3"/>
  <c r="BF12" i="3"/>
  <c r="BC12" i="3"/>
  <c r="AZ12" i="3"/>
  <c r="BI12" i="3"/>
  <c r="BM11" i="3"/>
  <c r="BL11" i="3"/>
  <c r="BK11" i="3"/>
  <c r="BJ11" i="3"/>
  <c r="BF11" i="3"/>
  <c r="BC11" i="3"/>
  <c r="AZ11" i="3"/>
  <c r="BM10" i="3"/>
  <c r="BG31" i="3" s="1"/>
  <c r="BL10" i="3"/>
  <c r="BK10" i="3"/>
  <c r="BJ10" i="3"/>
  <c r="AZ10" i="3"/>
  <c r="BI10" i="3" s="1"/>
  <c r="BF10" i="3"/>
  <c r="BF9" i="3"/>
  <c r="BC9" i="3"/>
  <c r="AZ9" i="3"/>
  <c r="BI9" i="3" s="1"/>
  <c r="BI5" i="3"/>
  <c r="BI3" i="3"/>
  <c r="BH30" i="2"/>
  <c r="BG30" i="2"/>
  <c r="BE30" i="2"/>
  <c r="BD30" i="2"/>
  <c r="BB30" i="2"/>
  <c r="BA30"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BN29" i="2"/>
  <c r="BM29" i="2"/>
  <c r="BL29" i="2"/>
  <c r="BK29" i="2"/>
  <c r="BJ29" i="2"/>
  <c r="BF29" i="2"/>
  <c r="BC29" i="2"/>
  <c r="AZ29" i="2"/>
  <c r="BN28" i="2"/>
  <c r="BM28" i="2"/>
  <c r="BL28" i="2"/>
  <c r="BK28" i="2"/>
  <c r="BJ28" i="2"/>
  <c r="BF28" i="2"/>
  <c r="BC28" i="2"/>
  <c r="AZ28" i="2"/>
  <c r="BN27" i="2"/>
  <c r="BM27" i="2"/>
  <c r="BL27" i="2"/>
  <c r="BK27" i="2"/>
  <c r="BJ27" i="2"/>
  <c r="BF27" i="2"/>
  <c r="BC27" i="2"/>
  <c r="AZ27" i="2"/>
  <c r="BI27" i="2" s="1"/>
  <c r="BN26" i="2"/>
  <c r="BM26" i="2"/>
  <c r="BL26" i="2"/>
  <c r="BK26" i="2"/>
  <c r="BJ26" i="2"/>
  <c r="BF26" i="2"/>
  <c r="BC26" i="2"/>
  <c r="AZ26" i="2"/>
  <c r="BI26" i="2"/>
  <c r="BN25" i="2"/>
  <c r="BM25" i="2"/>
  <c r="BL25" i="2"/>
  <c r="BK25" i="2"/>
  <c r="BJ25" i="2"/>
  <c r="BF25" i="2"/>
  <c r="BC25" i="2"/>
  <c r="AZ25" i="2"/>
  <c r="BI25" i="2" s="1"/>
  <c r="BN24" i="2"/>
  <c r="BM24" i="2"/>
  <c r="BL24" i="2"/>
  <c r="BK24" i="2"/>
  <c r="BJ24" i="2"/>
  <c r="BF24" i="2"/>
  <c r="BC24" i="2"/>
  <c r="AZ24" i="2"/>
  <c r="BI24" i="2" s="1"/>
  <c r="BN23" i="2"/>
  <c r="BM23" i="2"/>
  <c r="BL23" i="2"/>
  <c r="BK23" i="2"/>
  <c r="BJ23" i="2"/>
  <c r="BF23" i="2"/>
  <c r="BC23" i="2"/>
  <c r="AZ23" i="2"/>
  <c r="BI23" i="2" s="1"/>
  <c r="BN22" i="2"/>
  <c r="BM22" i="2"/>
  <c r="BL22" i="2"/>
  <c r="BK22" i="2"/>
  <c r="BJ22" i="2"/>
  <c r="BF22" i="2"/>
  <c r="BC22" i="2"/>
  <c r="AZ22" i="2"/>
  <c r="BI22" i="2" s="1"/>
  <c r="BN21" i="2"/>
  <c r="BM21" i="2"/>
  <c r="BL21" i="2"/>
  <c r="BK21" i="2"/>
  <c r="BJ21" i="2"/>
  <c r="BF21" i="2"/>
  <c r="BC21" i="2"/>
  <c r="AZ21" i="2"/>
  <c r="BI21" i="2" s="1"/>
  <c r="BN20" i="2"/>
  <c r="BM20" i="2"/>
  <c r="BL20" i="2"/>
  <c r="BK20" i="2"/>
  <c r="BJ20" i="2"/>
  <c r="BF20" i="2"/>
  <c r="BC20" i="2"/>
  <c r="AZ20" i="2"/>
  <c r="BN19" i="2"/>
  <c r="BM19" i="2"/>
  <c r="BL19" i="2"/>
  <c r="BK19" i="2"/>
  <c r="BJ19" i="2"/>
  <c r="BF19" i="2"/>
  <c r="BC19" i="2"/>
  <c r="AZ19" i="2"/>
  <c r="BN18" i="2"/>
  <c r="BM18" i="2"/>
  <c r="BL18" i="2"/>
  <c r="BK18" i="2"/>
  <c r="BJ18" i="2"/>
  <c r="BF18" i="2"/>
  <c r="BC18" i="2"/>
  <c r="AZ18" i="2"/>
  <c r="BI18" i="2" s="1"/>
  <c r="BN17" i="2"/>
  <c r="BM17" i="2"/>
  <c r="BL17" i="2"/>
  <c r="BK17" i="2"/>
  <c r="BJ17" i="2"/>
  <c r="BF17" i="2"/>
  <c r="BC17" i="2"/>
  <c r="AZ17" i="2"/>
  <c r="BN16" i="2"/>
  <c r="BM16" i="2"/>
  <c r="BL16" i="2"/>
  <c r="BK16" i="2"/>
  <c r="BJ16" i="2"/>
  <c r="BF16" i="2"/>
  <c r="BC16" i="2"/>
  <c r="AZ16" i="2"/>
  <c r="BI16" i="2" s="1"/>
  <c r="BN15" i="2"/>
  <c r="BM15" i="2"/>
  <c r="BL15" i="2"/>
  <c r="BK15" i="2"/>
  <c r="BJ15" i="2"/>
  <c r="BF15" i="2"/>
  <c r="BC15" i="2"/>
  <c r="AZ15" i="2"/>
  <c r="BN14" i="2"/>
  <c r="BM14" i="2"/>
  <c r="BL14" i="2"/>
  <c r="BK14" i="2"/>
  <c r="BJ14" i="2"/>
  <c r="BF14" i="2"/>
  <c r="BC14" i="2"/>
  <c r="AZ14" i="2"/>
  <c r="BI14" i="2" s="1"/>
  <c r="BN13" i="2"/>
  <c r="BM13" i="2"/>
  <c r="BL13" i="2"/>
  <c r="BK13" i="2"/>
  <c r="BJ13" i="2"/>
  <c r="BF13" i="2"/>
  <c r="BC13" i="2"/>
  <c r="AZ13" i="2"/>
  <c r="BI13" i="2" s="1"/>
  <c r="BN12" i="2"/>
  <c r="BM12" i="2"/>
  <c r="BL12" i="2"/>
  <c r="BK12" i="2"/>
  <c r="BJ12" i="2"/>
  <c r="BF12" i="2"/>
  <c r="BC12" i="2"/>
  <c r="AZ12" i="2"/>
  <c r="BI12" i="2" s="1"/>
  <c r="BN11" i="2"/>
  <c r="BM11" i="2"/>
  <c r="BG31" i="2" s="1"/>
  <c r="BL11" i="2"/>
  <c r="BD34" i="2" s="1"/>
  <c r="BG34" i="2" s="1"/>
  <c r="BK11" i="2"/>
  <c r="BJ11" i="2"/>
  <c r="BD31" i="2" s="1"/>
  <c r="BF11" i="2"/>
  <c r="BC11" i="2"/>
  <c r="AZ11" i="2"/>
  <c r="AZ30" i="2" s="1"/>
  <c r="BN10" i="2"/>
  <c r="BG33" i="2"/>
  <c r="BM10" i="2"/>
  <c r="BL10" i="2"/>
  <c r="BJ10" i="2"/>
  <c r="AZ10" i="2"/>
  <c r="BC10" i="2"/>
  <c r="BC30" i="2" s="1"/>
  <c r="BF9" i="2"/>
  <c r="BC9" i="2"/>
  <c r="AZ9" i="2"/>
  <c r="BI9" i="2"/>
  <c r="BI3" i="2"/>
  <c r="BK5" i="1"/>
  <c r="BN12" i="1"/>
  <c r="BN13" i="1"/>
  <c r="BN14" i="1"/>
  <c r="BN15" i="1"/>
  <c r="BN16" i="1"/>
  <c r="BN17" i="1"/>
  <c r="BN18" i="1"/>
  <c r="BN19" i="1"/>
  <c r="BN20" i="1"/>
  <c r="BN21" i="1"/>
  <c r="BH33" i="1" s="1"/>
  <c r="BN22" i="1"/>
  <c r="BN23" i="1"/>
  <c r="BN24" i="1"/>
  <c r="BN25" i="1"/>
  <c r="BN26" i="1"/>
  <c r="BN27" i="1"/>
  <c r="BN28" i="1"/>
  <c r="BN29" i="1"/>
  <c r="BN30" i="1"/>
  <c r="BN11" i="1"/>
  <c r="BM12" i="1"/>
  <c r="BM13" i="1"/>
  <c r="BM14" i="1"/>
  <c r="BM15" i="1"/>
  <c r="BM16" i="1"/>
  <c r="BM17" i="1"/>
  <c r="BM18" i="1"/>
  <c r="BM19" i="1"/>
  <c r="BM20" i="1"/>
  <c r="BM21" i="1"/>
  <c r="BM22" i="1"/>
  <c r="BM23" i="1"/>
  <c r="BM24" i="1"/>
  <c r="BM25" i="1"/>
  <c r="BM26" i="1"/>
  <c r="BM27" i="1"/>
  <c r="BM28" i="1"/>
  <c r="BM29" i="1"/>
  <c r="BM30" i="1"/>
  <c r="BM11" i="1"/>
  <c r="BE34" i="1" s="1"/>
  <c r="BH34" i="1" s="1"/>
  <c r="BL11" i="1"/>
  <c r="BE33" i="1" s="1"/>
  <c r="BK12" i="1"/>
  <c r="BL12" i="1"/>
  <c r="BK13" i="1"/>
  <c r="BL13" i="1"/>
  <c r="BK14" i="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9" i="1"/>
  <c r="BG18" i="1"/>
  <c r="BG17" i="1"/>
  <c r="BG16" i="1"/>
  <c r="BG15" i="1"/>
  <c r="BG14" i="1"/>
  <c r="BG13" i="1"/>
  <c r="BG12" i="1"/>
  <c r="BG11" i="1"/>
  <c r="BG10" i="1"/>
  <c r="BG9" i="1"/>
  <c r="BJ3" i="1"/>
  <c r="BA13" i="1"/>
  <c r="BJ13" i="1" s="1"/>
  <c r="BD13" i="1"/>
  <c r="BA14" i="1"/>
  <c r="BJ14" i="1" s="1"/>
  <c r="BD14" i="1"/>
  <c r="BA15" i="1"/>
  <c r="BJ15" i="1" s="1"/>
  <c r="BD15" i="1"/>
  <c r="BA16" i="1"/>
  <c r="BJ16" i="1"/>
  <c r="BD16" i="1"/>
  <c r="BA17" i="1"/>
  <c r="BJ17" i="1" s="1"/>
  <c r="BD17" i="1"/>
  <c r="BA18" i="1"/>
  <c r="BJ18" i="1" s="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J30" i="1" s="1"/>
  <c r="BD29" i="1"/>
  <c r="BA29" i="1"/>
  <c r="BJ29" i="1"/>
  <c r="BD28" i="1"/>
  <c r="BA28" i="1"/>
  <c r="BJ28" i="1" s="1"/>
  <c r="BD27" i="1"/>
  <c r="BA27" i="1"/>
  <c r="BD26" i="1"/>
  <c r="BA26" i="1"/>
  <c r="BJ26" i="1"/>
  <c r="BD25" i="1"/>
  <c r="BA25" i="1"/>
  <c r="BJ25" i="1"/>
  <c r="BD24" i="1"/>
  <c r="BA24" i="1"/>
  <c r="BJ24" i="1" s="1"/>
  <c r="BD23" i="1"/>
  <c r="BA23" i="1"/>
  <c r="BJ23" i="1"/>
  <c r="BD22" i="1"/>
  <c r="BA22" i="1"/>
  <c r="BJ22" i="1"/>
  <c r="BA21" i="1"/>
  <c r="BJ21" i="1"/>
  <c r="BA20" i="1"/>
  <c r="BA12" i="1"/>
  <c r="BD12" i="1"/>
  <c r="BA11" i="1"/>
  <c r="BA31" i="1" s="1"/>
  <c r="BJ11" i="1"/>
  <c r="BD11" i="1"/>
  <c r="BD31" i="1" s="1"/>
  <c r="BA10" i="1"/>
  <c r="BJ10" i="1"/>
  <c r="BL10" i="1"/>
  <c r="BA9" i="1"/>
  <c r="BJ9" i="1"/>
  <c r="BD9" i="1"/>
  <c r="BD10" i="1"/>
  <c r="BD20" i="1"/>
  <c r="BD21" i="1"/>
  <c r="BG10" i="5"/>
  <c r="BJ10" i="5"/>
  <c r="BK10" i="5"/>
  <c r="BE31" i="5" s="1"/>
  <c r="BH31" i="5" s="1"/>
  <c r="BD10" i="5"/>
  <c r="BD30" i="5"/>
  <c r="BJ10" i="4"/>
  <c r="BD31" i="4" s="1"/>
  <c r="BG31" i="4" s="1"/>
  <c r="BF10" i="4"/>
  <c r="BC10" i="4"/>
  <c r="BC10" i="3"/>
  <c r="BC30" i="3" s="1"/>
  <c r="BK10" i="2"/>
  <c r="BD33" i="2" s="1"/>
  <c r="BF10" i="2"/>
  <c r="BJ12" i="6"/>
  <c r="BK12" i="6"/>
  <c r="BL14" i="6"/>
  <c r="BG17" i="6"/>
  <c r="BD17" i="6"/>
  <c r="BD16" i="6"/>
  <c r="BG16" i="6"/>
  <c r="BD15" i="6"/>
  <c r="BG15" i="6"/>
  <c r="BD12" i="6"/>
  <c r="BG12" i="6"/>
  <c r="BG10" i="6"/>
  <c r="BD14" i="6"/>
  <c r="BG14" i="6"/>
  <c r="BD13" i="6"/>
  <c r="BG13" i="6"/>
  <c r="BA31" i="6"/>
  <c r="BK11" i="6"/>
  <c r="BE32" i="6" s="1"/>
  <c r="BH32" i="6" s="1"/>
  <c r="BI10" i="2"/>
  <c r="BD31" i="6"/>
  <c r="BC30" i="8" l="1"/>
  <c r="AZ30" i="8"/>
  <c r="AZ30" i="4"/>
  <c r="BI11" i="7"/>
  <c r="BI11" i="2"/>
  <c r="BD32" i="2"/>
  <c r="BG32" i="2" s="1"/>
  <c r="BE33" i="5"/>
  <c r="BD34" i="4"/>
  <c r="AZ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color indexed="81"/>
            <rFont val="ＭＳ Ｐゴシック"/>
            <family val="3"/>
            <charset val="128"/>
          </rPr>
          <t>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color indexed="81"/>
            <rFont val="ＭＳ Ｐゴシック"/>
            <family val="3"/>
            <charset val="128"/>
          </rPr>
          <t>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300-000001000000}">
      <text>
        <r>
          <rPr>
            <b/>
            <sz val="9"/>
            <color indexed="81"/>
            <rFont val="ＭＳ Ｐゴシック"/>
            <family val="3"/>
            <charset val="128"/>
          </rPr>
          <t>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400-000001000000}">
      <text>
        <r>
          <rPr>
            <b/>
            <sz val="9"/>
            <color indexed="81"/>
            <rFont val="ＭＳ Ｐゴシック"/>
            <family val="3"/>
            <charset val="128"/>
          </rPr>
          <t>必ず入力してください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500-000001000000}">
      <text>
        <r>
          <rPr>
            <b/>
            <sz val="9"/>
            <color indexed="81"/>
            <rFont val="ＭＳ Ｐゴシック"/>
            <family val="3"/>
            <charset val="128"/>
          </rPr>
          <t>必ず入力してください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600-000001000000}">
      <text>
        <r>
          <rPr>
            <b/>
            <sz val="9"/>
            <color indexed="81"/>
            <rFont val="ＭＳ Ｐゴシック"/>
            <family val="3"/>
            <charset val="128"/>
          </rPr>
          <t>必ず入力してください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7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<sst xmlns="http://schemas.openxmlformats.org/spreadsheetml/2006/main" count="531" uniqueCount="171">
  <si>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</si>
  <si>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</si>
  <si>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</si>
  <si>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</si>
  <si>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</si>
  <si>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</si>
  <si>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</si>
  <si>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</si>
  <si>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</si>
  <si>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</si>
  <si>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</si>
  <si>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</si>
  <si>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</si>
  <si>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</si>
  <si>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</si>
  <si>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</si>
  <si>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</si>
  <si>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</si>
  <si>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</si>
  <si>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</si>
  <si>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</si>
  <si>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</si>
  <si>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</si>
  <si>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</si>
  <si>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</si>
  <si>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</si>
  <si>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</si>
  <si>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</si>
  <si>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</si>
  <si>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</si>
  <si>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</si>
  <si>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</si>
  <si>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</si>
  <si>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</si>
  <si>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</si>
  <si>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</si>
  <si>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</si>
  <si>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</si>
  <si>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</si>
  <si>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</si>
  <si>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</si>
  <si>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</si>
  <si>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</si>
  <si>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</si>
  <si>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</si>
  <si>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</si>
  <si>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</si>
  <si>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</si>
  <si>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phoneticPr fontId="2"/>
  </si>
  <si>
    <t>６：１</t>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</si>
  <si>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</si>
  <si>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</si>
  <si>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</si>
  <si>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</si>
  <si>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</si>
  <si>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　夜勤日はセルの色を</t>
    <rPh sb="2" eb="4">
      <t>ヤキン</t>
    </rPh>
    <rPh sb="4" eb="5">
      <t>ヒ</t>
    </rPh>
    <rPh sb="9" eb="10">
      <t>イロ</t>
    </rPh>
    <phoneticPr fontId="2"/>
  </si>
  <si>
    <t>としてください。</t>
    <phoneticPr fontId="2"/>
  </si>
  <si>
    <t>施設名</t>
    <rPh sb="0" eb="2">
      <t>シセツ</t>
    </rPh>
    <rPh sb="2" eb="3">
      <t>メイ</t>
    </rPh>
    <phoneticPr fontId="2"/>
  </si>
  <si>
    <t>看護職員(常勤)</t>
    <rPh sb="0" eb="2">
      <t>カンゴ</t>
    </rPh>
    <rPh sb="2" eb="4">
      <t>ショクイン</t>
    </rPh>
    <rPh sb="5" eb="7">
      <t>ジョウキン</t>
    </rPh>
    <phoneticPr fontId="2"/>
  </si>
  <si>
    <t>―</t>
    <phoneticPr fontId="2"/>
  </si>
  <si>
    <t>PT/OT</t>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</si>
  <si>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</si>
  <si>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</si>
  <si>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</si>
  <si>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訪問サービス</t>
    <rPh sb="0" eb="2">
      <t>ホウモン</t>
    </rPh>
    <phoneticPr fontId="2"/>
  </si>
  <si>
    <t>職員割合</t>
    <rPh sb="0" eb="2">
      <t>ショクイン</t>
    </rPh>
    <rPh sb="2" eb="4">
      <t>ワリアイ</t>
    </rPh>
    <phoneticPr fontId="2"/>
  </si>
  <si>
    <t>分類</t>
    <rPh sb="0" eb="2">
      <t>ブンルイ</t>
    </rPh>
    <phoneticPr fontId="2"/>
  </si>
  <si>
    <t>訪問支援員</t>
    <rPh sb="0" eb="2">
      <t>ホウモン</t>
    </rPh>
    <rPh sb="2" eb="4">
      <t>シエン</t>
    </rPh>
    <rPh sb="4" eb="5">
      <t>イン</t>
    </rPh>
    <phoneticPr fontId="2"/>
  </si>
  <si>
    <t>地域移行支援員</t>
    <rPh sb="0" eb="2">
      <t>チイキ</t>
    </rPh>
    <rPh sb="2" eb="4">
      <t>イコウ</t>
    </rPh>
    <rPh sb="4" eb="6">
      <t>シエン</t>
    </rPh>
    <rPh sb="6" eb="7">
      <t>イン</t>
    </rPh>
    <phoneticPr fontId="2"/>
  </si>
  <si>
    <t>生活支援員（訪問）</t>
    <rPh sb="0" eb="2">
      <t>セイカツ</t>
    </rPh>
    <rPh sb="2" eb="4">
      <t>シエン</t>
    </rPh>
    <rPh sb="4" eb="5">
      <t>イン</t>
    </rPh>
    <rPh sb="6" eb="8">
      <t>ホウモン</t>
    </rPh>
    <phoneticPr fontId="2"/>
  </si>
  <si>
    <t>なし</t>
    <phoneticPr fontId="2"/>
  </si>
  <si>
    <t>―</t>
    <phoneticPr fontId="2"/>
  </si>
  <si>
    <t>日中活動のみ</t>
    <rPh sb="0" eb="2">
      <t>ニッチュウ</t>
    </rPh>
    <rPh sb="2" eb="4">
      <t>カツドウ</t>
    </rPh>
    <phoneticPr fontId="2"/>
  </si>
  <si>
    <t>宿泊型自立訓練のみ</t>
    <rPh sb="0" eb="3">
      <t>シュクハクガタ</t>
    </rPh>
    <rPh sb="3" eb="5">
      <t>ジリツ</t>
    </rPh>
    <rPh sb="5" eb="7">
      <t>クンレン</t>
    </rPh>
    <phoneticPr fontId="2"/>
  </si>
  <si>
    <t>日中活動+宿泊型自立訓練</t>
    <rPh sb="0" eb="2">
      <t>ニッチュウ</t>
    </rPh>
    <rPh sb="2" eb="4">
      <t>カツドウ</t>
    </rPh>
    <rPh sb="5" eb="8">
      <t>シュクハクガタ</t>
    </rPh>
    <rPh sb="8" eb="10">
      <t>ジリツ</t>
    </rPh>
    <rPh sb="10" eb="12">
      <t>クンレン</t>
    </rPh>
    <phoneticPr fontId="2"/>
  </si>
  <si>
    <t>注３　「訪問サービス」は、訪問によるサービス提供を実施する場合に『あり』としてください。</t>
    <rPh sb="0" eb="1">
      <t>チュウ</t>
    </rPh>
    <rPh sb="4" eb="6">
      <t>ホウモン</t>
    </rPh>
    <rPh sb="13" eb="15">
      <t>ホウモン</t>
    </rPh>
    <rPh sb="22" eb="24">
      <t>テイキョウ</t>
    </rPh>
    <rPh sb="25" eb="27">
      <t>ジッシ</t>
    </rPh>
    <rPh sb="29" eb="31">
      <t>バアイ</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</si>
  <si>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</si>
  <si>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</si>
  <si>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</si>
  <si>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職業指導員</t>
    <rPh sb="0" eb="2">
      <t>ショクギョウ</t>
    </rPh>
    <rPh sb="2" eb="5">
      <t>シドウイン</t>
    </rPh>
    <phoneticPr fontId="2"/>
  </si>
  <si>
    <t>就労支援員</t>
    <rPh sb="0" eb="2">
      <t>シュウロウ</t>
    </rPh>
    <rPh sb="2" eb="4">
      <t>シエン</t>
    </rPh>
    <rPh sb="4" eb="5">
      <t>イン</t>
    </rPh>
    <phoneticPr fontId="2"/>
  </si>
  <si>
    <t>職業指導員(常勤)</t>
    <rPh sb="0" eb="2">
      <t>ショクギョウ</t>
    </rPh>
    <rPh sb="2" eb="5">
      <t>シドウイン</t>
    </rPh>
    <rPh sb="6" eb="8">
      <t>ジョウキン</t>
    </rPh>
    <phoneticPr fontId="2"/>
  </si>
  <si>
    <t>就労支援員(常勤)</t>
    <rPh sb="0" eb="2">
      <t>シュウロウ</t>
    </rPh>
    <rPh sb="2" eb="4">
      <t>シエン</t>
    </rPh>
    <rPh sb="4" eb="5">
      <t>イン</t>
    </rPh>
    <rPh sb="6" eb="8">
      <t>ジョウキン</t>
    </rPh>
    <phoneticPr fontId="2"/>
  </si>
  <si>
    <t>職業指導員</t>
    <rPh sb="0" eb="2">
      <t>ショクギョウ</t>
    </rPh>
    <rPh sb="2" eb="4">
      <t>シドウ</t>
    </rPh>
    <rPh sb="4" eb="5">
      <t>イン</t>
    </rPh>
    <phoneticPr fontId="2"/>
  </si>
  <si>
    <t>職業指導員+生活支援員</t>
    <rPh sb="0" eb="2">
      <t>ショクギョウ</t>
    </rPh>
    <rPh sb="2" eb="5">
      <t>シドウイン</t>
    </rPh>
    <rPh sb="6" eb="8">
      <t>セイカツ</t>
    </rPh>
    <rPh sb="8" eb="10">
      <t>シエン</t>
    </rPh>
    <rPh sb="10" eb="11">
      <t>イン</t>
    </rPh>
    <phoneticPr fontId="2"/>
  </si>
  <si>
    <t>事業所分類</t>
    <rPh sb="0" eb="2">
      <t>ジギョウ</t>
    </rPh>
    <rPh sb="2" eb="3">
      <t>ショ</t>
    </rPh>
    <rPh sb="3" eb="5">
      <t>ブンルイ</t>
    </rPh>
    <phoneticPr fontId="2"/>
  </si>
  <si>
    <t>目標工賃達成指導員</t>
    <rPh sb="0" eb="2">
      <t>モクヒョウ</t>
    </rPh>
    <rPh sb="2" eb="4">
      <t>コウチン</t>
    </rPh>
    <rPh sb="4" eb="6">
      <t>タッセイ</t>
    </rPh>
    <rPh sb="6" eb="9">
      <t>シドウイン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</si>
  <si>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</si>
  <si>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</si>
  <si>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10：１</t>
    <phoneticPr fontId="2"/>
  </si>
  <si>
    <t>7.5：１</t>
    <phoneticPr fontId="2"/>
  </si>
  <si>
    <t>事業所名</t>
    <rPh sb="0" eb="3">
      <t>ジギョウショ</t>
    </rPh>
    <rPh sb="3" eb="4">
      <t>メイ</t>
    </rPh>
    <phoneticPr fontId="2"/>
  </si>
  <si>
    <t>（共同生活住居名）</t>
    <rPh sb="1" eb="3">
      <t>キョウドウ</t>
    </rPh>
    <rPh sb="3" eb="5">
      <t>セイカツ</t>
    </rPh>
    <rPh sb="5" eb="7">
      <t>ジュウキョ</t>
    </rPh>
    <rPh sb="7" eb="8">
      <t>メイ</t>
    </rPh>
    <phoneticPr fontId="2"/>
  </si>
  <si>
    <t>事業種別</t>
    <rPh sb="0" eb="2">
      <t>ジギョウ</t>
    </rPh>
    <rPh sb="2" eb="4">
      <t>シュベツ</t>
    </rPh>
    <phoneticPr fontId="2"/>
  </si>
  <si>
    <t>勤務する
共同生活住居名</t>
    <rPh sb="0" eb="2">
      <t>キンム</t>
    </rPh>
    <rPh sb="5" eb="7">
      <t>キョウドウ</t>
    </rPh>
    <rPh sb="7" eb="9">
      <t>セイカツ</t>
    </rPh>
    <rPh sb="9" eb="11">
      <t>ジュウキョ</t>
    </rPh>
    <rPh sb="11" eb="12">
      <t>メイ</t>
    </rPh>
    <phoneticPr fontId="2"/>
  </si>
  <si>
    <t>管理者</t>
    <rPh sb="0" eb="2">
      <t>カンリ</t>
    </rPh>
    <rPh sb="2" eb="3">
      <t>シャ</t>
    </rPh>
    <phoneticPr fontId="2"/>
  </si>
  <si>
    <t>ー</t>
    <phoneticPr fontId="2"/>
  </si>
  <si>
    <t>世話人</t>
    <rPh sb="0" eb="2">
      <t>セワ</t>
    </rPh>
    <rPh sb="2" eb="3">
      <t>ニン</t>
    </rPh>
    <phoneticPr fontId="2"/>
  </si>
  <si>
    <t>●</t>
    <phoneticPr fontId="2"/>
  </si>
  <si>
    <t>４：１</t>
    <phoneticPr fontId="2"/>
  </si>
  <si>
    <t>５：１</t>
    <phoneticPr fontId="2"/>
  </si>
  <si>
    <t>６：１</t>
    <phoneticPr fontId="2"/>
  </si>
  <si>
    <t>―</t>
    <phoneticPr fontId="2"/>
  </si>
  <si>
    <t>１０：１</t>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</si>
  <si>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</si>
  <si>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</si>
  <si>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</si>
  <si>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</si>
  <si>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あり</t>
    <phoneticPr fontId="2"/>
  </si>
  <si>
    <t>※　夜勤日（宿直日）はセルの色を</t>
    <rPh sb="2" eb="4">
      <t>ヤキン</t>
    </rPh>
    <rPh sb="4" eb="5">
      <t>ヒ</t>
    </rPh>
    <rPh sb="6" eb="8">
      <t>シュクチョク</t>
    </rPh>
    <rPh sb="8" eb="9">
      <t>ビ</t>
    </rPh>
    <rPh sb="14" eb="15">
      <t>イロ</t>
    </rPh>
    <phoneticPr fontId="2"/>
  </si>
  <si>
    <t>としてください。</t>
    <phoneticPr fontId="2"/>
  </si>
  <si>
    <t>なし</t>
    <phoneticPr fontId="2"/>
  </si>
  <si>
    <t>注１　「共同生活住居名」は、共同生活住居毎に職員配置が異なる場合に記載してください（その場合、単位毎に参考資料４を提出する必要があります）</t>
    <rPh sb="0" eb="1">
      <t>チュウ</t>
    </rPh>
    <rPh sb="4" eb="6">
      <t>キョウドウ</t>
    </rPh>
    <rPh sb="6" eb="8">
      <t>セイカツ</t>
    </rPh>
    <rPh sb="8" eb="10">
      <t>ジュウキョ</t>
    </rPh>
    <rPh sb="10" eb="11">
      <t>メイ</t>
    </rPh>
    <rPh sb="11" eb="12">
      <t>タンメイ</t>
    </rPh>
    <rPh sb="14" eb="16">
      <t>キョウドウ</t>
    </rPh>
    <rPh sb="16" eb="18">
      <t>セイカツ</t>
    </rPh>
    <rPh sb="18" eb="20">
      <t>ジュウキョ</t>
    </rPh>
    <rPh sb="20" eb="21">
      <t>ゴト</t>
    </rPh>
    <rPh sb="22" eb="24">
      <t>ショクイン</t>
    </rPh>
    <rPh sb="24" eb="26">
      <t>ハイチ</t>
    </rPh>
    <rPh sb="27" eb="28">
      <t>コト</t>
    </rPh>
    <rPh sb="30" eb="32">
      <t>バアイ</t>
    </rPh>
    <rPh sb="33" eb="35">
      <t>キサイ</t>
    </rPh>
    <rPh sb="44" eb="46">
      <t>バアイ</t>
    </rPh>
    <rPh sb="47" eb="49">
      <t>タンイ</t>
    </rPh>
    <rPh sb="49" eb="50">
      <t>ゴト</t>
    </rPh>
    <rPh sb="51" eb="53">
      <t>サンコウ</t>
    </rPh>
    <rPh sb="53" eb="55">
      <t>シリョウ</t>
    </rPh>
    <rPh sb="57" eb="59">
      <t>テイシュツ</t>
    </rPh>
    <rPh sb="61" eb="63">
      <t>ヒツヨウ</t>
    </rPh>
    <phoneticPr fontId="2"/>
  </si>
  <si>
    <t>注２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</si>
  <si>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注４　「勤務する共同生活住居名」は、主に勤務する共同生活住居名を記載してください。共同生活住居が1箇所しかない場合又はシフトによって共同生活住居が異なる場合は未記入で結構です。</t>
    <rPh sb="0" eb="1">
      <t>チュウ</t>
    </rPh>
    <rPh sb="4" eb="6">
      <t>キンム</t>
    </rPh>
    <rPh sb="8" eb="10">
      <t>キョウドウ</t>
    </rPh>
    <rPh sb="10" eb="12">
      <t>セイカツ</t>
    </rPh>
    <rPh sb="12" eb="14">
      <t>ジュウキョ</t>
    </rPh>
    <rPh sb="14" eb="15">
      <t>メイ</t>
    </rPh>
    <rPh sb="18" eb="19">
      <t>オモ</t>
    </rPh>
    <rPh sb="20" eb="22">
      <t>キンム</t>
    </rPh>
    <rPh sb="24" eb="26">
      <t>キョウドウ</t>
    </rPh>
    <rPh sb="26" eb="28">
      <t>セイカツ</t>
    </rPh>
    <rPh sb="28" eb="30">
      <t>ジュウキョ</t>
    </rPh>
    <rPh sb="30" eb="31">
      <t>メイ</t>
    </rPh>
    <rPh sb="32" eb="34">
      <t>キサイ</t>
    </rPh>
    <rPh sb="41" eb="43">
      <t>キョウドウ</t>
    </rPh>
    <rPh sb="43" eb="45">
      <t>セイカツ</t>
    </rPh>
    <rPh sb="45" eb="47">
      <t>ジュウキョ</t>
    </rPh>
    <rPh sb="49" eb="51">
      <t>カショ</t>
    </rPh>
    <rPh sb="55" eb="57">
      <t>バアイ</t>
    </rPh>
    <rPh sb="57" eb="58">
      <t>マタ</t>
    </rPh>
    <rPh sb="66" eb="68">
      <t>キョウドウ</t>
    </rPh>
    <rPh sb="68" eb="70">
      <t>セイカツ</t>
    </rPh>
    <rPh sb="70" eb="72">
      <t>ジュウキョ</t>
    </rPh>
    <rPh sb="73" eb="74">
      <t>コト</t>
    </rPh>
    <rPh sb="76" eb="78">
      <t>バアイ</t>
    </rPh>
    <rPh sb="79" eb="82">
      <t>ミキニュウ</t>
    </rPh>
    <rPh sb="83" eb="85">
      <t>ケッコウ</t>
    </rPh>
    <phoneticPr fontId="2"/>
  </si>
  <si>
    <t>障害者支援施設</t>
    <rPh sb="0" eb="3">
      <t>ショウガイシャ</t>
    </rPh>
    <rPh sb="3" eb="5">
      <t>シエン</t>
    </rPh>
    <rPh sb="5" eb="7">
      <t>シセツ</t>
    </rPh>
    <phoneticPr fontId="2"/>
  </si>
  <si>
    <t>事業所名</t>
    <rPh sb="0" eb="2">
      <t>ジギョウ</t>
    </rPh>
    <rPh sb="2" eb="3">
      <t>ショ</t>
    </rPh>
    <rPh sb="3" eb="4">
      <t>メイ</t>
    </rPh>
    <phoneticPr fontId="2"/>
  </si>
  <si>
    <t>単独型</t>
    <rPh sb="0" eb="3">
      <t>タンドクガタ</t>
    </rPh>
    <phoneticPr fontId="2"/>
  </si>
  <si>
    <t>併設型</t>
    <rPh sb="0" eb="2">
      <t>ヘイセツ</t>
    </rPh>
    <rPh sb="2" eb="3">
      <t>ガタ</t>
    </rPh>
    <phoneticPr fontId="2"/>
  </si>
  <si>
    <t>空床型</t>
    <rPh sb="0" eb="2">
      <t>クウショウ</t>
    </rPh>
    <rPh sb="2" eb="3">
      <t>ガタ</t>
    </rPh>
    <phoneticPr fontId="2"/>
  </si>
  <si>
    <t>併設型</t>
    <rPh sb="0" eb="3">
      <t>ヘイセツガタ</t>
    </rPh>
    <phoneticPr fontId="2"/>
  </si>
  <si>
    <t>●</t>
    <phoneticPr fontId="2"/>
  </si>
  <si>
    <t>単独型</t>
    <rPh sb="0" eb="2">
      <t>タンドク</t>
    </rPh>
    <rPh sb="2" eb="3">
      <t>ガタ</t>
    </rPh>
    <phoneticPr fontId="2"/>
  </si>
  <si>
    <t>従業者の勤務の体制及び勤務形態一覧表(短期入所+機能訓練）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キノウ</t>
    </rPh>
    <rPh sb="26" eb="28">
      <t>クンレン</t>
    </rPh>
    <phoneticPr fontId="2"/>
  </si>
  <si>
    <t>従業者の勤務の体制及び勤務形態一覧表(短期入所+生活訓練）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セイカツ</t>
    </rPh>
    <rPh sb="26" eb="28">
      <t>クンレン</t>
    </rPh>
    <phoneticPr fontId="2"/>
  </si>
  <si>
    <t>生活訓練分類</t>
    <rPh sb="0" eb="2">
      <t>セイカツ</t>
    </rPh>
    <rPh sb="2" eb="4">
      <t>クンレン</t>
    </rPh>
    <rPh sb="4" eb="6">
      <t>ブンルイ</t>
    </rPh>
    <phoneticPr fontId="2"/>
  </si>
  <si>
    <t>短期入所分類</t>
    <rPh sb="0" eb="2">
      <t>タンキ</t>
    </rPh>
    <rPh sb="2" eb="4">
      <t>ニュウショ</t>
    </rPh>
    <rPh sb="4" eb="6">
      <t>ブンルイ</t>
    </rPh>
    <phoneticPr fontId="2"/>
  </si>
  <si>
    <t>従業者の勤務の体制及び勤務形態一覧表【単独型、併設・空床型（短期入所+生活介護、医療機関）】</t>
    <rPh sb="0" eb="3">
      <t>ジュウギョウシャ</t>
    </rPh>
    <rPh sb="4" eb="6">
      <t>キンム</t>
    </rPh>
    <rPh sb="7" eb="9">
      <t>タイセイ</t>
    </rPh>
    <rPh sb="9" eb="10">
      <t>オヨ</t>
    </rPh>
    <rPh sb="11" eb="13">
      <t>キンム</t>
    </rPh>
    <rPh sb="13" eb="15">
      <t>ケイタイ</t>
    </rPh>
    <rPh sb="15" eb="18">
      <t>イチランヒョウ</t>
    </rPh>
    <rPh sb="19" eb="22">
      <t>タンドクガタ</t>
    </rPh>
    <rPh sb="23" eb="25">
      <t>ヘイセツ</t>
    </rPh>
    <rPh sb="26" eb="28">
      <t>クウショウ</t>
    </rPh>
    <rPh sb="28" eb="29">
      <t>ガタ</t>
    </rPh>
    <rPh sb="30" eb="32">
      <t>タンキ</t>
    </rPh>
    <rPh sb="32" eb="34">
      <t>ニュウショ</t>
    </rPh>
    <rPh sb="35" eb="37">
      <t>セイカツ</t>
    </rPh>
    <rPh sb="37" eb="39">
      <t>カイゴ</t>
    </rPh>
    <rPh sb="40" eb="42">
      <t>イリョウ</t>
    </rPh>
    <rPh sb="42" eb="44">
      <t>キカン</t>
    </rPh>
    <phoneticPr fontId="2"/>
  </si>
  <si>
    <t>従業者の勤務の体制及び勤務形態一覧表(短期入所+就労移行支援）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シュウロウ</t>
    </rPh>
    <rPh sb="26" eb="28">
      <t>イコウ</t>
    </rPh>
    <rPh sb="28" eb="30">
      <t>シエン</t>
    </rPh>
    <phoneticPr fontId="2"/>
  </si>
  <si>
    <t>従業者の勤務の体制及び勤務形態一覧表(短期入所+就労継続支援）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シュウロウ</t>
    </rPh>
    <rPh sb="26" eb="28">
      <t>ケイゾク</t>
    </rPh>
    <rPh sb="28" eb="30">
      <t>シエン</t>
    </rPh>
    <phoneticPr fontId="2"/>
  </si>
  <si>
    <t>注３　「分類」が『併設型』の場合、併設施設を含めた職員配置としてください</t>
    <rPh sb="0" eb="1">
      <t>チュウ</t>
    </rPh>
    <rPh sb="4" eb="6">
      <t>ブンルイ</t>
    </rPh>
    <rPh sb="9" eb="11">
      <t>ヘイセツ</t>
    </rPh>
    <rPh sb="11" eb="12">
      <t>ガタ</t>
    </rPh>
    <rPh sb="14" eb="16">
      <t>バアイ</t>
    </rPh>
    <rPh sb="17" eb="19">
      <t>ヘイセツ</t>
    </rPh>
    <rPh sb="19" eb="21">
      <t>シセツ</t>
    </rPh>
    <rPh sb="22" eb="23">
      <t>フク</t>
    </rPh>
    <rPh sb="25" eb="27">
      <t>ショクイン</t>
    </rPh>
    <rPh sb="27" eb="29">
      <t>ハイチ</t>
    </rPh>
    <phoneticPr fontId="2"/>
  </si>
  <si>
    <t>注２　「分類」が『併設型』の場合、併設施設を含めた職員配置としてください</t>
    <rPh sb="0" eb="1">
      <t>チュウ</t>
    </rPh>
    <rPh sb="4" eb="6">
      <t>ブンルイ</t>
    </rPh>
    <rPh sb="9" eb="11">
      <t>ヘイセツ</t>
    </rPh>
    <rPh sb="11" eb="12">
      <t>ガタ</t>
    </rPh>
    <rPh sb="14" eb="16">
      <t>バアイ</t>
    </rPh>
    <rPh sb="17" eb="19">
      <t>ヘイセツ</t>
    </rPh>
    <rPh sb="19" eb="21">
      <t>シセツ</t>
    </rPh>
    <rPh sb="22" eb="23">
      <t>フク</t>
    </rPh>
    <rPh sb="25" eb="27">
      <t>ショクイン</t>
    </rPh>
    <rPh sb="27" eb="29">
      <t>ハイチ</t>
    </rPh>
    <phoneticPr fontId="2"/>
  </si>
  <si>
    <t>注２　「生活訓練分類」は、日中活動及び宿泊型自立訓練実施の有無を選択してください。</t>
    <rPh sb="0" eb="1">
      <t>チュウ</t>
    </rPh>
    <rPh sb="4" eb="6">
      <t>セイカツ</t>
    </rPh>
    <rPh sb="6" eb="8">
      <t>クンレン</t>
    </rPh>
    <rPh sb="8" eb="10">
      <t>ブンルイ</t>
    </rPh>
    <rPh sb="13" eb="15">
      <t>ニッチュウ</t>
    </rPh>
    <rPh sb="15" eb="17">
      <t>カツドウ</t>
    </rPh>
    <rPh sb="17" eb="18">
      <t>オヨ</t>
    </rPh>
    <rPh sb="19" eb="22">
      <t>シュクハクガタ</t>
    </rPh>
    <rPh sb="22" eb="24">
      <t>ジリツ</t>
    </rPh>
    <rPh sb="24" eb="26">
      <t>クンレン</t>
    </rPh>
    <rPh sb="26" eb="28">
      <t>ジッシ</t>
    </rPh>
    <rPh sb="29" eb="31">
      <t>ウム</t>
    </rPh>
    <rPh sb="32" eb="34">
      <t>センタク</t>
    </rPh>
    <phoneticPr fontId="2"/>
  </si>
  <si>
    <t>注４　「短期入所分類」が『併設型』の場合、併設施設を含めた職員配置としてください</t>
    <rPh sb="0" eb="1">
      <t>チュウ</t>
    </rPh>
    <rPh sb="4" eb="6">
      <t>タンキ</t>
    </rPh>
    <rPh sb="6" eb="8">
      <t>ニュウショ</t>
    </rPh>
    <rPh sb="8" eb="10">
      <t>ブンルイ</t>
    </rPh>
    <rPh sb="13" eb="15">
      <t>ヘイセツ</t>
    </rPh>
    <rPh sb="15" eb="16">
      <t>ガタ</t>
    </rPh>
    <rPh sb="18" eb="20">
      <t>バアイ</t>
    </rPh>
    <rPh sb="21" eb="23">
      <t>ヘイセツ</t>
    </rPh>
    <rPh sb="23" eb="25">
      <t>シセツ</t>
    </rPh>
    <rPh sb="26" eb="27">
      <t>フク</t>
    </rPh>
    <rPh sb="29" eb="31">
      <t>ショクイン</t>
    </rPh>
    <rPh sb="31" eb="33">
      <t>ハイチ</t>
    </rPh>
    <phoneticPr fontId="2"/>
  </si>
  <si>
    <t>入所者数</t>
    <rPh sb="0" eb="3">
      <t>ニュウショシャ</t>
    </rPh>
    <rPh sb="3" eb="4">
      <t>スウ</t>
    </rPh>
    <phoneticPr fontId="2"/>
  </si>
  <si>
    <t>児童発達支援管理責任者</t>
    <rPh sb="0" eb="2">
      <t>ジドウ</t>
    </rPh>
    <rPh sb="2" eb="4">
      <t>ハッタツ</t>
    </rPh>
    <rPh sb="4" eb="6">
      <t>シエン</t>
    </rPh>
    <rPh sb="6" eb="8">
      <t>カンリ</t>
    </rPh>
    <rPh sb="8" eb="10">
      <t>セキニン</t>
    </rPh>
    <rPh sb="10" eb="11">
      <t>シャ</t>
    </rPh>
    <phoneticPr fontId="2"/>
  </si>
  <si>
    <t>児童指導員+保育士</t>
    <rPh sb="0" eb="2">
      <t>ジドウ</t>
    </rPh>
    <rPh sb="2" eb="5">
      <t>シドウイン</t>
    </rPh>
    <rPh sb="6" eb="9">
      <t>ホイクシ</t>
    </rPh>
    <phoneticPr fontId="2"/>
  </si>
  <si>
    <t>児童発達支援管理責任者</t>
    <rPh sb="0" eb="2">
      <t>ジドウ</t>
    </rPh>
    <rPh sb="2" eb="4">
      <t>ハッタツ</t>
    </rPh>
    <rPh sb="4" eb="6">
      <t>シエン</t>
    </rPh>
    <rPh sb="6" eb="8">
      <t>カンリ</t>
    </rPh>
    <rPh sb="8" eb="11">
      <t>セキニンシャ</t>
    </rPh>
    <phoneticPr fontId="2"/>
  </si>
  <si>
    <t>児童指導員</t>
    <rPh sb="0" eb="2">
      <t>ジドウ</t>
    </rPh>
    <rPh sb="2" eb="5">
      <t>シドウイン</t>
    </rPh>
    <phoneticPr fontId="2"/>
  </si>
  <si>
    <t>保育士</t>
    <rPh sb="0" eb="3">
      <t>ホイクシ</t>
    </rPh>
    <phoneticPr fontId="2"/>
  </si>
  <si>
    <t>看護師</t>
    <rPh sb="0" eb="3">
      <t>カンゴシ</t>
    </rPh>
    <phoneticPr fontId="2"/>
  </si>
  <si>
    <t>心理指導担当職員</t>
    <rPh sb="0" eb="2">
      <t>シンリ</t>
    </rPh>
    <rPh sb="2" eb="4">
      <t>シドウ</t>
    </rPh>
    <rPh sb="4" eb="6">
      <t>タントウ</t>
    </rPh>
    <rPh sb="6" eb="8">
      <t>ショクイン</t>
    </rPh>
    <phoneticPr fontId="2"/>
  </si>
  <si>
    <t>栄養士</t>
    <rPh sb="0" eb="3">
      <t>エイヨウシ</t>
    </rPh>
    <phoneticPr fontId="2"/>
  </si>
  <si>
    <t>―</t>
    <phoneticPr fontId="2"/>
  </si>
  <si>
    <t>児童指導員+保育士</t>
  </si>
  <si>
    <t>なし</t>
    <phoneticPr fontId="2"/>
  </si>
  <si>
    <t>注１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</si>
  <si>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あり</t>
    <phoneticPr fontId="2"/>
  </si>
  <si>
    <t>注２　「入所者数」は提出時点の入所者数を記載してください。</t>
    <rPh sb="0" eb="1">
      <t>チュウ</t>
    </rPh>
    <rPh sb="4" eb="7">
      <t>ニュウショシャ</t>
    </rPh>
    <rPh sb="7" eb="8">
      <t>スウ</t>
    </rPh>
    <rPh sb="10" eb="12">
      <t>テイシュツ</t>
    </rPh>
    <rPh sb="12" eb="14">
      <t>ジテン</t>
    </rPh>
    <rPh sb="15" eb="18">
      <t>ニュウショシャ</t>
    </rPh>
    <rPh sb="18" eb="19">
      <t>スウ</t>
    </rPh>
    <rPh sb="20" eb="22">
      <t>キサイ</t>
    </rPh>
    <phoneticPr fontId="2"/>
  </si>
  <si>
    <t>従業者の勤務の体制及び勤務形態一覧表(短期入所+福祉型障害児入所施設）</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7">
      <t>フクシガタ</t>
    </rPh>
    <rPh sb="27" eb="30">
      <t>ショウガイジ</t>
    </rPh>
    <rPh sb="30" eb="32">
      <t>ニュウショ</t>
    </rPh>
    <rPh sb="32" eb="34">
      <t>シセツ</t>
    </rPh>
    <phoneticPr fontId="2"/>
  </si>
  <si>
    <t>従業者の勤務の体制及び勤務形態一覧表(短期入所+医療型障害児入所施設）</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イリョウ</t>
    </rPh>
    <rPh sb="26" eb="27">
      <t>ガタ</t>
    </rPh>
    <rPh sb="27" eb="30">
      <t>ショウガイジ</t>
    </rPh>
    <rPh sb="30" eb="32">
      <t>ニュウショ</t>
    </rPh>
    <rPh sb="32" eb="34">
      <t>シセツ</t>
    </rPh>
    <phoneticPr fontId="2"/>
  </si>
  <si>
    <t>管理栄養士</t>
    <rPh sb="0" eb="2">
      <t>カンリ</t>
    </rPh>
    <rPh sb="2" eb="5">
      <t>エイヨウシ</t>
    </rPh>
    <phoneticPr fontId="2"/>
  </si>
  <si>
    <t>平均障害支援区分</t>
    <rPh sb="0" eb="2">
      <t>ヘイキン</t>
    </rPh>
    <rPh sb="2" eb="4">
      <t>ショウガイ</t>
    </rPh>
    <rPh sb="4" eb="6">
      <t>シエン</t>
    </rPh>
    <rPh sb="6" eb="8">
      <t>クブン</t>
    </rPh>
    <phoneticPr fontId="2"/>
  </si>
  <si>
    <t>時間</t>
    <rPh sb="0" eb="2">
      <t>ジカン</t>
    </rPh>
    <phoneticPr fontId="2"/>
  </si>
  <si>
    <t>外部サービス利用型</t>
    <rPh sb="0" eb="2">
      <t>ガイブ</t>
    </rPh>
    <rPh sb="6" eb="9">
      <t>リヨウガタ</t>
    </rPh>
    <phoneticPr fontId="2"/>
  </si>
  <si>
    <t>注８　「介護サービス包括型入居者」は、前年度の平均利用者数を記載してください（外部サービス利用型入居者を除く）。なお、新規事業所の場合は想定数となります。</t>
    <rPh sb="0" eb="1">
      <t>チュウ</t>
    </rPh>
    <rPh sb="4" eb="6">
      <t>カイゴ</t>
    </rPh>
    <rPh sb="10" eb="12">
      <t>ホウカツ</t>
    </rPh>
    <rPh sb="12" eb="13">
      <t>ガタ</t>
    </rPh>
    <rPh sb="13" eb="16">
      <t>ニュウキョシャ</t>
    </rPh>
    <rPh sb="19" eb="22">
      <t>ゼンネンド</t>
    </rPh>
    <rPh sb="23" eb="25">
      <t>ヘイキン</t>
    </rPh>
    <rPh sb="25" eb="28">
      <t>リヨウシャ</t>
    </rPh>
    <rPh sb="28" eb="29">
      <t>イリスウ</t>
    </rPh>
    <rPh sb="30" eb="32">
      <t>キサイ</t>
    </rPh>
    <rPh sb="39" eb="41">
      <t>ガイブ</t>
    </rPh>
    <rPh sb="45" eb="48">
      <t>リヨウガタ</t>
    </rPh>
    <rPh sb="48" eb="51">
      <t>ニュウキョシャ</t>
    </rPh>
    <rPh sb="52" eb="53">
      <t>ノゾ</t>
    </rPh>
    <rPh sb="59" eb="61">
      <t>シンキ</t>
    </rPh>
    <rPh sb="61" eb="63">
      <t>ジギョウ</t>
    </rPh>
    <rPh sb="63" eb="64">
      <t>ショ</t>
    </rPh>
    <rPh sb="65" eb="67">
      <t>バアイ</t>
    </rPh>
    <rPh sb="68" eb="70">
      <t>ソウテイ</t>
    </rPh>
    <rPh sb="70" eb="71">
      <t>スウ</t>
    </rPh>
    <phoneticPr fontId="2"/>
  </si>
  <si>
    <t>従業者の勤務の体制及び勤務形態一覧表(短期入所+共同生活援助）</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キョウドウ</t>
    </rPh>
    <rPh sb="26" eb="28">
      <t>セイカツ</t>
    </rPh>
    <rPh sb="28" eb="30">
      <t>エンジョ</t>
    </rPh>
    <phoneticPr fontId="2"/>
  </si>
  <si>
    <t>介護サービス包括型</t>
    <rPh sb="0" eb="2">
      <t>カイゴ</t>
    </rPh>
    <rPh sb="6" eb="8">
      <t>ホウカツ</t>
    </rPh>
    <rPh sb="8" eb="9">
      <t>ガタ</t>
    </rPh>
    <phoneticPr fontId="2"/>
  </si>
  <si>
    <t>日中サービス支援型</t>
    <rPh sb="0" eb="2">
      <t>ニッチュウ</t>
    </rPh>
    <rPh sb="6" eb="9">
      <t>シエンガタ</t>
    </rPh>
    <phoneticPr fontId="2"/>
  </si>
  <si>
    <t>介護サービス包括型
日中サービス支援型</t>
    <rPh sb="0" eb="2">
      <t>カイゴ</t>
    </rPh>
    <rPh sb="6" eb="8">
      <t>ホウカツ</t>
    </rPh>
    <rPh sb="8" eb="9">
      <t>ガタ</t>
    </rPh>
    <phoneticPr fontId="2"/>
  </si>
  <si>
    <t>夜間支援従事者</t>
    <rPh sb="0" eb="2">
      <t>ヤカン</t>
    </rPh>
    <rPh sb="2" eb="4">
      <t>シエン</t>
    </rPh>
    <rPh sb="4" eb="7">
      <t>ジュウジシャ</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</si>
  <si>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</si>
  <si>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</si>
  <si>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参考様式４－４－１</t>
    <rPh sb="2" eb="4">
      <t>ヨウシキ</t>
    </rPh>
    <phoneticPr fontId="2"/>
  </si>
  <si>
    <t>参考様式４－４－２</t>
    <rPh sb="2" eb="4">
      <t>ヨウシキ</t>
    </rPh>
    <phoneticPr fontId="2"/>
  </si>
  <si>
    <t>参考様式４－４－３</t>
    <rPh sb="2" eb="4">
      <t>ヨウシキ</t>
    </rPh>
    <phoneticPr fontId="2"/>
  </si>
  <si>
    <t>参考様式４－４－４</t>
    <rPh sb="2" eb="4">
      <t>ヨウシキ</t>
    </rPh>
    <phoneticPr fontId="2"/>
  </si>
  <si>
    <t>参考様式４－４－５</t>
    <rPh sb="2" eb="4">
      <t>ヨウシキ</t>
    </rPh>
    <phoneticPr fontId="2"/>
  </si>
  <si>
    <t>参考様式４－４－６</t>
    <rPh sb="2" eb="4">
      <t>ヨウシキ</t>
    </rPh>
    <phoneticPr fontId="2"/>
  </si>
  <si>
    <t>参考様式４－４－７</t>
    <rPh sb="2" eb="4">
      <t>ヨウシキ</t>
    </rPh>
    <phoneticPr fontId="2"/>
  </si>
  <si>
    <t>参考様式４－４－８</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</si>
</sst>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人&quot;"/>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
      <b/>
      <sz val="11"/>
      <color rgb="FFFF0000"/>
      <name val="HGSｺﾞｼｯｸM"/>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alignment vertical="center"/>
    </xf>
  </cellStyleXfs>
  <cellXfs count="321">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7" xfId="1" applyFont="1" applyBorder="1">
      <alignment vertical="center"/>
    </xf>
    <xf numFmtId="0" fontId="6" fillId="4" borderId="0" xfId="1" applyFont="1" applyFill="1" applyBorder="1" applyAlignment="1">
      <alignment horizontal="left" vertical="center"/>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0" borderId="18" xfId="1" applyFont="1" applyBorder="1" applyAlignment="1">
      <alignment horizontal="center" vertical="center" shrinkToFit="1"/>
    </xf>
    <xf numFmtId="0" fontId="6" fillId="0" borderId="2" xfId="1" applyFont="1" applyBorder="1" applyAlignment="1">
      <alignment horizontal="center"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5" fillId="0" borderId="0" xfId="1" applyNumberFormat="1" applyFont="1" applyAlignment="1">
      <alignment horizontal="center" vertical="center" shrinkToFit="1"/>
    </xf>
    <xf numFmtId="0" fontId="13" fillId="0" borderId="0" xfId="1" applyFont="1">
      <alignment vertical="center"/>
    </xf>
    <xf numFmtId="0" fontId="6" fillId="4" borderId="0" xfId="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3" borderId="0" xfId="1" applyNumberFormat="1" applyFont="1" applyFill="1" applyBorder="1" applyAlignment="1">
      <alignment horizontal="center" vertical="center"/>
    </xf>
    <xf numFmtId="0" fontId="8" fillId="0" borderId="0" xfId="1" applyFont="1" applyBorder="1" applyAlignment="1">
      <alignment horizontal="left" vertical="center"/>
    </xf>
    <xf numFmtId="176" fontId="6" fillId="0" borderId="38" xfId="1" applyNumberFormat="1" applyFont="1" applyFill="1" applyBorder="1" applyAlignment="1">
      <alignment vertical="center"/>
    </xf>
    <xf numFmtId="0" fontId="6" fillId="0" borderId="0" xfId="1" applyFont="1" applyBorder="1" applyAlignment="1">
      <alignment vertical="center" shrinkToFit="1"/>
    </xf>
    <xf numFmtId="177" fontId="6" fillId="3" borderId="0" xfId="1" applyNumberFormat="1" applyFont="1" applyFill="1" applyBorder="1" applyAlignment="1">
      <alignment vertical="center"/>
    </xf>
    <xf numFmtId="0" fontId="6" fillId="0" borderId="0" xfId="1" applyFont="1" applyAlignment="1">
      <alignment vertical="center"/>
    </xf>
    <xf numFmtId="0" fontId="6" fillId="0" borderId="0" xfId="1" applyFont="1" applyBorder="1">
      <alignment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176" fontId="6" fillId="2" borderId="40" xfId="1" applyNumberFormat="1" applyFont="1" applyFill="1" applyBorder="1" applyAlignment="1">
      <alignment horizontal="center" vertical="center"/>
    </xf>
    <xf numFmtId="176" fontId="6" fillId="2" borderId="41" xfId="1" applyNumberFormat="1" applyFont="1" applyFill="1" applyBorder="1" applyAlignment="1">
      <alignment horizontal="center" vertical="center"/>
    </xf>
    <xf numFmtId="176" fontId="6" fillId="5" borderId="42" xfId="1" applyNumberFormat="1" applyFont="1" applyFill="1" applyBorder="1" applyAlignment="1">
      <alignment horizontal="center" vertical="center"/>
    </xf>
    <xf numFmtId="176" fontId="6" fillId="5" borderId="0"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46"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48"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18" xfId="1" applyNumberFormat="1" applyFont="1" applyFill="1" applyBorder="1" applyAlignment="1">
      <alignment horizontal="center" vertical="center"/>
    </xf>
    <xf numFmtId="176" fontId="6" fillId="0" borderId="50" xfId="1" applyNumberFormat="1" applyFont="1" applyFill="1" applyBorder="1" applyAlignment="1">
      <alignment horizontal="right" vertical="center"/>
    </xf>
    <xf numFmtId="176" fontId="6" fillId="0" borderId="51" xfId="1" applyNumberFormat="1" applyFont="1" applyFill="1" applyBorder="1" applyAlignment="1">
      <alignment horizontal="right" vertical="center"/>
    </xf>
    <xf numFmtId="176" fontId="6" fillId="0" borderId="52" xfId="1" applyNumberFormat="1" applyFont="1" applyFill="1" applyBorder="1" applyAlignment="1">
      <alignment horizontal="right" vertical="center"/>
    </xf>
    <xf numFmtId="176" fontId="6" fillId="0" borderId="46" xfId="1" applyNumberFormat="1" applyFont="1" applyFill="1" applyBorder="1" applyAlignment="1">
      <alignment horizontal="right" vertical="center" shrinkToFit="1"/>
    </xf>
    <xf numFmtId="176" fontId="6" fillId="0" borderId="47" xfId="1" applyNumberFormat="1" applyFont="1" applyFill="1" applyBorder="1" applyAlignment="1">
      <alignment horizontal="right" vertical="center" shrinkToFit="1"/>
    </xf>
    <xf numFmtId="176" fontId="6" fillId="5" borderId="61" xfId="1" applyNumberFormat="1" applyFont="1" applyFill="1" applyBorder="1" applyAlignment="1">
      <alignment horizontal="center" vertical="center"/>
    </xf>
    <xf numFmtId="176" fontId="6" fillId="5" borderId="38" xfId="1" applyNumberFormat="1" applyFont="1" applyFill="1" applyBorder="1" applyAlignment="1">
      <alignment horizontal="center" vertical="center"/>
    </xf>
    <xf numFmtId="0" fontId="6" fillId="2" borderId="56"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57" xfId="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58"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176" fontId="6" fillId="0" borderId="49"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65" xfId="1" applyNumberFormat="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0" fontId="6" fillId="0" borderId="61" xfId="1" applyFont="1" applyBorder="1" applyAlignment="1">
      <alignment horizontal="center" vertical="center"/>
    </xf>
    <xf numFmtId="0" fontId="6" fillId="0" borderId="38" xfId="1" applyFont="1" applyBorder="1" applyAlignment="1">
      <alignment horizontal="center" vertical="center"/>
    </xf>
    <xf numFmtId="0" fontId="6" fillId="0" borderId="62" xfId="1" applyFont="1" applyBorder="1" applyAlignment="1">
      <alignment horizontal="center" vertical="center"/>
    </xf>
    <xf numFmtId="49" fontId="6" fillId="2" borderId="63" xfId="1" applyNumberFormat="1" applyFont="1" applyFill="1" applyBorder="1" applyAlignment="1">
      <alignment horizontal="center" vertical="center"/>
    </xf>
    <xf numFmtId="49" fontId="6" fillId="2" borderId="38" xfId="1" applyNumberFormat="1" applyFont="1" applyFill="1" applyBorder="1" applyAlignment="1">
      <alignment horizontal="center" vertical="center"/>
    </xf>
    <xf numFmtId="49" fontId="6" fillId="2" borderId="64" xfId="1" applyNumberFormat="1" applyFont="1" applyFill="1" applyBorder="1" applyAlignment="1">
      <alignment horizontal="center" vertical="center"/>
    </xf>
    <xf numFmtId="0" fontId="6" fillId="0" borderId="53"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xf>
    <xf numFmtId="0" fontId="6" fillId="2" borderId="54" xfId="1" applyFont="1" applyFill="1" applyBorder="1" applyAlignment="1">
      <alignment horizontal="left" vertical="center"/>
    </xf>
    <xf numFmtId="0" fontId="6" fillId="2" borderId="57" xfId="1" applyFont="1" applyFill="1" applyBorder="1" applyAlignment="1">
      <alignment horizontal="left" vertical="center"/>
    </xf>
    <xf numFmtId="176" fontId="5" fillId="2" borderId="40" xfId="1" applyNumberFormat="1" applyFont="1" applyFill="1" applyBorder="1" applyAlignment="1">
      <alignment horizontal="center" vertical="center"/>
    </xf>
    <xf numFmtId="176" fontId="5" fillId="2" borderId="41" xfId="1" applyNumberFormat="1" applyFont="1" applyFill="1" applyBorder="1" applyAlignment="1">
      <alignment horizontal="center" vertical="center"/>
    </xf>
    <xf numFmtId="0" fontId="6" fillId="0" borderId="5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55" xfId="1" applyFont="1" applyBorder="1" applyAlignment="1">
      <alignment horizontal="center" vertical="center" shrinkToFit="1"/>
    </xf>
    <xf numFmtId="176" fontId="6" fillId="2" borderId="56" xfId="1" applyNumberFormat="1" applyFont="1" applyFill="1" applyBorder="1" applyAlignment="1">
      <alignment horizontal="center" vertical="center"/>
    </xf>
    <xf numFmtId="176" fontId="6" fillId="2" borderId="54" xfId="1" applyNumberFormat="1" applyFont="1" applyFill="1" applyBorder="1" applyAlignment="1">
      <alignment horizontal="center" vertical="center"/>
    </xf>
    <xf numFmtId="176" fontId="6" fillId="2" borderId="57" xfId="1" applyNumberFormat="1" applyFont="1" applyFill="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4" xfId="1" applyFont="1" applyFill="1" applyBorder="1" applyAlignment="1">
      <alignment horizontal="center" vertical="center"/>
    </xf>
    <xf numFmtId="176" fontId="6" fillId="0" borderId="67" xfId="1" applyNumberFormat="1" applyFont="1" applyFill="1" applyBorder="1" applyAlignment="1">
      <alignment horizontal="right" vertical="center" shrinkToFit="1"/>
    </xf>
    <xf numFmtId="176" fontId="6" fillId="0" borderId="69" xfId="1" applyNumberFormat="1" applyFont="1" applyFill="1" applyBorder="1" applyAlignment="1">
      <alignment horizontal="right" vertical="center" shrinkToFit="1"/>
    </xf>
    <xf numFmtId="0" fontId="6" fillId="0" borderId="57" xfId="1" applyFont="1" applyBorder="1" applyAlignment="1">
      <alignment horizontal="center" vertical="center"/>
    </xf>
    <xf numFmtId="0" fontId="6" fillId="2" borderId="24" xfId="1" applyFont="1" applyFill="1" applyBorder="1" applyAlignment="1">
      <alignment horizontal="center" vertical="center" shrinkToFit="1"/>
    </xf>
    <xf numFmtId="0" fontId="6" fillId="0" borderId="0" xfId="1" applyFont="1" applyAlignment="1"/>
    <xf numFmtId="0" fontId="8" fillId="0" borderId="43" xfId="1" applyFont="1" applyFill="1" applyBorder="1" applyAlignment="1">
      <alignment horizontal="center" vertical="center" wrapText="1"/>
    </xf>
    <xf numFmtId="0" fontId="8" fillId="0" borderId="4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2" borderId="29" xfId="1" applyFont="1" applyFill="1" applyBorder="1" applyAlignment="1">
      <alignment horizontal="center" vertical="center"/>
    </xf>
    <xf numFmtId="176" fontId="6" fillId="0" borderId="52" xfId="1" applyNumberFormat="1" applyFont="1" applyFill="1" applyBorder="1" applyAlignment="1">
      <alignment horizontal="center" vertical="center"/>
    </xf>
    <xf numFmtId="0" fontId="6" fillId="0" borderId="58"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23" xfId="1" applyFont="1" applyFill="1" applyBorder="1" applyAlignment="1">
      <alignment horizontal="center" vertical="center" shrinkToFit="1"/>
    </xf>
    <xf numFmtId="0" fontId="6" fillId="0" borderId="59" xfId="1" applyFont="1" applyFill="1" applyBorder="1" applyAlignment="1">
      <alignment horizontal="center" vertical="center"/>
    </xf>
    <xf numFmtId="0" fontId="6" fillId="0" borderId="43"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69"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43"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77" xfId="1" applyNumberFormat="1" applyFont="1" applyFill="1" applyBorder="1" applyAlignment="1">
      <alignment horizontal="right" vertical="center" shrinkToFit="1"/>
    </xf>
    <xf numFmtId="176" fontId="6" fillId="0" borderId="78"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0" fontId="6" fillId="0" borderId="4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4" fillId="0" borderId="0" xfId="1" applyFont="1" applyAlignment="1">
      <alignment horizontal="center" vertical="center"/>
    </xf>
    <xf numFmtId="176" fontId="6" fillId="0" borderId="76"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176" fontId="6" fillId="0" borderId="85"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86"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4" xfId="1" applyNumberFormat="1" applyFont="1" applyFill="1" applyBorder="1" applyAlignment="1">
      <alignment horizontal="right" vertical="center" shrinkToFit="1"/>
    </xf>
    <xf numFmtId="176" fontId="6" fillId="0" borderId="75" xfId="1" applyNumberFormat="1" applyFont="1" applyFill="1" applyBorder="1" applyAlignment="1">
      <alignment horizontal="right" vertical="center" shrinkToFit="1"/>
    </xf>
    <xf numFmtId="0" fontId="6" fillId="2" borderId="87"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2" borderId="78"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176" fontId="6" fillId="0" borderId="75"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0" fontId="6" fillId="0" borderId="79" xfId="1" applyFont="1" applyFill="1" applyBorder="1" applyAlignment="1">
      <alignment horizontal="center" vertical="center" shrinkToFit="1"/>
    </xf>
    <xf numFmtId="0" fontId="6" fillId="0" borderId="67"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176" fontId="5" fillId="2" borderId="56" xfId="1" applyNumberFormat="1" applyFont="1" applyFill="1" applyBorder="1" applyAlignment="1">
      <alignment horizontal="center" vertical="center" shrinkToFit="1"/>
    </xf>
    <xf numFmtId="176" fontId="5" fillId="2" borderId="54" xfId="1" applyNumberFormat="1" applyFont="1" applyFill="1" applyBorder="1" applyAlignment="1">
      <alignment horizontal="center" vertical="center" shrinkToFit="1"/>
    </xf>
    <xf numFmtId="176" fontId="5" fillId="2" borderId="57" xfId="1" applyNumberFormat="1" applyFont="1" applyFill="1" applyBorder="1" applyAlignment="1">
      <alignment horizontal="center" vertical="center" shrinkToFit="1"/>
    </xf>
    <xf numFmtId="49" fontId="6" fillId="2" borderId="56" xfId="1" applyNumberFormat="1" applyFont="1" applyFill="1" applyBorder="1" applyAlignment="1">
      <alignment horizontal="center" vertical="center"/>
    </xf>
    <xf numFmtId="49" fontId="6" fillId="2" borderId="54" xfId="1" applyNumberFormat="1" applyFont="1" applyFill="1" applyBorder="1" applyAlignment="1">
      <alignment horizontal="center" vertical="center"/>
    </xf>
    <xf numFmtId="49" fontId="6" fillId="2" borderId="57" xfId="1" applyNumberFormat="1" applyFont="1" applyFill="1" applyBorder="1" applyAlignment="1">
      <alignment horizontal="center" vertical="center"/>
    </xf>
    <xf numFmtId="0" fontId="6" fillId="0" borderId="61"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8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89"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63" xfId="1" applyFont="1" applyFill="1" applyBorder="1" applyAlignment="1">
      <alignment horizontal="center" vertical="center" wrapText="1" shrinkToFit="1"/>
    </xf>
    <xf numFmtId="0" fontId="6" fillId="0" borderId="38" xfId="1" applyFont="1" applyFill="1" applyBorder="1" applyAlignment="1">
      <alignment horizontal="center" vertical="center" shrinkToFit="1"/>
    </xf>
    <xf numFmtId="0" fontId="6" fillId="0" borderId="64" xfId="1" applyFont="1" applyFill="1" applyBorder="1" applyAlignment="1">
      <alignment horizontal="center" vertical="center" shrinkToFit="1"/>
    </xf>
    <xf numFmtId="0" fontId="6" fillId="0" borderId="89"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0" borderId="90" xfId="1" applyFont="1" applyFill="1" applyBorder="1" applyAlignment="1">
      <alignment horizontal="center" vertical="center" shrinkToFit="1"/>
    </xf>
    <xf numFmtId="0" fontId="6" fillId="0" borderId="74" xfId="1" applyFont="1" applyFill="1" applyBorder="1" applyAlignment="1">
      <alignment horizontal="center" vertical="center" shrinkToFit="1"/>
    </xf>
    <xf numFmtId="0" fontId="6" fillId="0" borderId="75" xfId="1" applyFont="1" applyFill="1" applyBorder="1" applyAlignment="1">
      <alignment horizontal="center" vertical="center" shrinkToFit="1"/>
    </xf>
    <xf numFmtId="0" fontId="6" fillId="2" borderId="73" xfId="1" applyFont="1" applyFill="1" applyBorder="1" applyAlignment="1">
      <alignment horizontal="center" vertical="center" shrinkToFit="1"/>
    </xf>
    <xf numFmtId="0" fontId="6" fillId="2" borderId="74" xfId="1" applyFont="1" applyFill="1" applyBorder="1" applyAlignment="1">
      <alignment horizontal="center" vertical="center" shrinkToFit="1"/>
    </xf>
    <xf numFmtId="0" fontId="6" fillId="2" borderId="75" xfId="1" applyFont="1" applyFill="1" applyBorder="1" applyAlignment="1">
      <alignment horizontal="center" vertical="center" shrinkToFit="1"/>
    </xf>
    <xf numFmtId="0" fontId="6" fillId="3" borderId="73" xfId="1" applyFont="1" applyFill="1" applyBorder="1" applyAlignment="1">
      <alignment horizontal="center" vertical="center" shrinkToFit="1"/>
    </xf>
    <xf numFmtId="0" fontId="6" fillId="3" borderId="74" xfId="1" applyFont="1" applyFill="1" applyBorder="1" applyAlignment="1">
      <alignment horizontal="center" vertical="center" shrinkToFit="1"/>
    </xf>
    <xf numFmtId="0" fontId="6" fillId="3" borderId="86" xfId="1" applyFont="1" applyFill="1" applyBorder="1" applyAlignment="1">
      <alignment horizontal="center" vertical="center" shrinkToFit="1"/>
    </xf>
    <xf numFmtId="176" fontId="6" fillId="0" borderId="74" xfId="1" applyNumberFormat="1" applyFont="1" applyFill="1" applyBorder="1" applyAlignment="1">
      <alignment horizontal="center" vertical="center" shrinkToFit="1"/>
    </xf>
    <xf numFmtId="176" fontId="6" fillId="0" borderId="75" xfId="1" applyNumberFormat="1" applyFont="1" applyFill="1" applyBorder="1" applyAlignment="1">
      <alignment horizontal="center" vertical="center" shrinkToFit="1"/>
    </xf>
    <xf numFmtId="0" fontId="6" fillId="2" borderId="91" xfId="1" applyFont="1" applyFill="1" applyBorder="1" applyAlignment="1">
      <alignment horizontal="center" vertical="center" shrinkToFit="1"/>
    </xf>
    <xf numFmtId="0" fontId="6" fillId="2" borderId="49"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2" borderId="48" xfId="1" applyFont="1" applyFill="1" applyBorder="1" applyAlignment="1">
      <alignment horizontal="center" vertical="center" shrinkToFit="1"/>
    </xf>
    <xf numFmtId="0" fontId="6" fillId="2" borderId="65" xfId="1" applyFont="1" applyFill="1" applyBorder="1" applyAlignment="1">
      <alignment horizontal="center" vertical="center" shrinkToFit="1"/>
    </xf>
    <xf numFmtId="176" fontId="6" fillId="0" borderId="49" xfId="1" applyNumberFormat="1" applyFont="1" applyFill="1" applyBorder="1" applyAlignment="1">
      <alignment horizontal="center" vertical="center" shrinkToFit="1"/>
    </xf>
    <xf numFmtId="176" fontId="6" fillId="0" borderId="18" xfId="1" applyNumberFormat="1" applyFont="1" applyFill="1" applyBorder="1" applyAlignment="1">
      <alignment horizontal="center" vertical="center" shrinkToFit="1"/>
    </xf>
    <xf numFmtId="0" fontId="6" fillId="2" borderId="79" xfId="1" applyFont="1" applyFill="1" applyBorder="1" applyAlignment="1">
      <alignment horizontal="center" vertical="center" shrinkToFit="1"/>
    </xf>
    <xf numFmtId="0" fontId="6" fillId="2" borderId="67"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66" xfId="1" applyFont="1" applyFill="1" applyBorder="1" applyAlignment="1">
      <alignment horizontal="center" vertical="center" shrinkToFit="1"/>
    </xf>
    <xf numFmtId="0" fontId="6" fillId="2" borderId="68" xfId="1" applyFont="1" applyFill="1" applyBorder="1" applyAlignment="1">
      <alignment horizontal="center" vertical="center" shrinkToFit="1"/>
    </xf>
    <xf numFmtId="176" fontId="6" fillId="0" borderId="77" xfId="1" applyNumberFormat="1" applyFont="1" applyFill="1" applyBorder="1" applyAlignment="1">
      <alignment horizontal="center" vertical="center" shrinkToFit="1"/>
    </xf>
    <xf numFmtId="176" fontId="6" fillId="0" borderId="78" xfId="1" applyNumberFormat="1" applyFont="1" applyFill="1" applyBorder="1" applyAlignment="1">
      <alignment horizontal="center" vertical="center" shrinkToFit="1"/>
    </xf>
    <xf numFmtId="176" fontId="6" fillId="0" borderId="67" xfId="1" applyNumberFormat="1" applyFont="1" applyFill="1" applyBorder="1" applyAlignment="1">
      <alignment horizontal="center" vertical="center" shrinkToFit="1"/>
    </xf>
    <xf numFmtId="176" fontId="6" fillId="0" borderId="69" xfId="1" applyNumberFormat="1" applyFont="1" applyFill="1" applyBorder="1" applyAlignment="1">
      <alignment horizontal="center" vertical="center" shrinkToFit="1"/>
    </xf>
    <xf numFmtId="0" fontId="6" fillId="2" borderId="92" xfId="1" applyFont="1" applyFill="1" applyBorder="1" applyAlignment="1">
      <alignment horizontal="center" vertical="center" shrinkToFit="1"/>
    </xf>
    <xf numFmtId="0" fontId="6" fillId="2" borderId="46"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45" xfId="1" applyFont="1" applyFill="1" applyBorder="1" applyAlignment="1">
      <alignment horizontal="center" vertical="center" shrinkToFit="1"/>
    </xf>
    <xf numFmtId="0" fontId="6" fillId="2" borderId="72" xfId="1" applyFont="1" applyFill="1" applyBorder="1" applyAlignment="1">
      <alignment horizontal="center" vertical="center" shrinkToFit="1"/>
    </xf>
    <xf numFmtId="176" fontId="6" fillId="0" borderId="46" xfId="1" applyNumberFormat="1" applyFont="1" applyFill="1" applyBorder="1" applyAlignment="1">
      <alignment horizontal="center" vertical="center" shrinkToFit="1"/>
    </xf>
    <xf numFmtId="176" fontId="6" fillId="0" borderId="47" xfId="1" applyNumberFormat="1" applyFont="1" applyFill="1" applyBorder="1" applyAlignment="1">
      <alignment horizontal="center" vertical="center" shrinkToFit="1"/>
    </xf>
    <xf numFmtId="176" fontId="6" fillId="0" borderId="50" xfId="1" applyNumberFormat="1" applyFont="1" applyFill="1" applyBorder="1" applyAlignment="1">
      <alignment horizontal="center" vertical="center"/>
    </xf>
    <xf numFmtId="0" fontId="8" fillId="0" borderId="96" xfId="1" applyFont="1" applyFill="1" applyBorder="1" applyAlignment="1">
      <alignment horizontal="center" vertical="center" wrapText="1" shrinkToFit="1"/>
    </xf>
    <xf numFmtId="0" fontId="8" fillId="0" borderId="94" xfId="1" applyFont="1" applyFill="1" applyBorder="1" applyAlignment="1">
      <alignment horizontal="center" vertical="center" shrinkToFit="1"/>
    </xf>
    <xf numFmtId="0" fontId="8" fillId="0" borderId="84" xfId="1" applyFont="1" applyFill="1" applyBorder="1" applyAlignment="1">
      <alignment horizontal="center" vertical="center" shrinkToFit="1"/>
    </xf>
    <xf numFmtId="0" fontId="6" fillId="2" borderId="93" xfId="1" applyFont="1" applyFill="1" applyBorder="1" applyAlignment="1">
      <alignment horizontal="center" vertical="center"/>
    </xf>
    <xf numFmtId="0" fontId="6" fillId="2" borderId="94" xfId="1" applyFont="1" applyFill="1" applyBorder="1" applyAlignment="1">
      <alignment horizontal="center" vertical="center"/>
    </xf>
    <xf numFmtId="0" fontId="6" fillId="2" borderId="84" xfId="1" applyFont="1" applyFill="1" applyBorder="1" applyAlignment="1">
      <alignment horizontal="center" vertical="center"/>
    </xf>
    <xf numFmtId="0" fontId="6" fillId="2" borderId="95" xfId="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2" borderId="38" xfId="1" applyNumberFormat="1" applyFont="1" applyFill="1" applyBorder="1" applyAlignment="1">
      <alignment horizontal="center" vertical="center"/>
    </xf>
    <xf numFmtId="176" fontId="6" fillId="2" borderId="64" xfId="1" applyNumberFormat="1" applyFont="1" applyFill="1" applyBorder="1" applyAlignment="1">
      <alignment horizontal="center" vertical="center"/>
    </xf>
    <xf numFmtId="176" fontId="6" fillId="0" borderId="96" xfId="1" applyNumberFormat="1" applyFont="1" applyFill="1" applyBorder="1" applyAlignment="1">
      <alignment horizontal="center" vertical="center" shrinkToFit="1"/>
    </xf>
    <xf numFmtId="176" fontId="6" fillId="0" borderId="94" xfId="1" applyNumberFormat="1" applyFont="1" applyFill="1" applyBorder="1" applyAlignment="1">
      <alignment horizontal="center" vertical="center" shrinkToFit="1"/>
    </xf>
    <xf numFmtId="176" fontId="6" fillId="0" borderId="84" xfId="1" applyNumberFormat="1" applyFont="1" applyFill="1" applyBorder="1" applyAlignment="1">
      <alignment horizontal="center" vertical="center" shrinkToFit="1"/>
    </xf>
    <xf numFmtId="176" fontId="6" fillId="0" borderId="91" xfId="1" applyNumberFormat="1" applyFont="1" applyFill="1" applyBorder="1" applyAlignment="1">
      <alignment horizontal="center" vertical="center" shrinkToFit="1"/>
    </xf>
    <xf numFmtId="176" fontId="6" fillId="0" borderId="53" xfId="1" applyNumberFormat="1" applyFont="1" applyFill="1" applyBorder="1" applyAlignment="1">
      <alignment horizontal="center" vertical="center" shrinkToFit="1"/>
    </xf>
    <xf numFmtId="176" fontId="6" fillId="0" borderId="54" xfId="1" applyNumberFormat="1" applyFont="1" applyFill="1" applyBorder="1" applyAlignment="1">
      <alignment horizontal="center" vertical="center" shrinkToFit="1"/>
    </xf>
    <xf numFmtId="0" fontId="6" fillId="0" borderId="56" xfId="1" applyFont="1" applyBorder="1" applyAlignment="1">
      <alignment horizontal="center" vertical="center" shrinkToFit="1"/>
    </xf>
    <xf numFmtId="177" fontId="6" fillId="2" borderId="56" xfId="1" applyNumberFormat="1" applyFont="1" applyFill="1" applyBorder="1" applyAlignment="1">
      <alignment horizontal="center" vertical="center"/>
    </xf>
    <xf numFmtId="177" fontId="6" fillId="2" borderId="54" xfId="1" applyNumberFormat="1" applyFont="1" applyFill="1" applyBorder="1" applyAlignment="1">
      <alignment horizontal="center" vertical="center"/>
    </xf>
    <xf numFmtId="177" fontId="6" fillId="2" borderId="57" xfId="1" applyNumberFormat="1" applyFont="1" applyFill="1" applyBorder="1" applyAlignment="1">
      <alignment horizontal="center" vertical="center"/>
    </xf>
    <xf numFmtId="0" fontId="6" fillId="0" borderId="97" xfId="1" applyFont="1" applyFill="1" applyBorder="1" applyAlignment="1">
      <alignment horizontal="center" vertical="center" shrinkToFit="1"/>
    </xf>
    <xf numFmtId="0" fontId="6" fillId="0" borderId="98" xfId="1" applyFont="1" applyFill="1" applyBorder="1" applyAlignment="1">
      <alignment horizontal="center" vertical="center" wrapText="1"/>
    </xf>
    <xf numFmtId="0" fontId="6" fillId="0" borderId="87" xfId="1" applyFont="1" applyFill="1" applyBorder="1" applyAlignment="1">
      <alignment horizontal="center" vertical="center" shrinkToFit="1"/>
    </xf>
    <xf numFmtId="0" fontId="6" fillId="0" borderId="77" xfId="1" applyFont="1" applyFill="1" applyBorder="1" applyAlignment="1">
      <alignment horizontal="center" vertical="center" shrinkToFit="1"/>
    </xf>
    <xf numFmtId="0" fontId="6" fillId="0" borderId="78" xfId="1" applyFont="1" applyFill="1" applyBorder="1" applyAlignment="1">
      <alignment horizontal="center" vertical="center" shrinkToFit="1"/>
    </xf>
    <xf numFmtId="176" fontId="6" fillId="0" borderId="53"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xf>
    <xf numFmtId="176" fontId="6" fillId="0" borderId="98" xfId="1" applyNumberFormat="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N59"/>
  <sheetViews>
    <sheetView showGridLines="0" tabSelected="1" view="pageBreakPreview" topLeftCell="C1" zoomScaleNormal="100" zoomScaleSheetLayoutView="100" workbookViewId="0">
      <selection activeCell="C2" sqref="C2:BI2"/>
    </sheetView>
  </sheetViews>
  <sheetFormatPr defaultRowHeight="21" customHeight="1" x14ac:dyDescent="0.15"/>
  <cols>
    <col min="1" max="1" width="14.875" style="30" hidden="1" customWidth="1"/>
    <col min="2" max="2" width="27.625" style="1" hidden="1" customWidth="1"/>
    <col min="3" max="8" width="2.625" style="24" customWidth="1"/>
    <col min="9" max="24" width="2.625" style="1" customWidth="1"/>
    <col min="25" max="52" width="3.125" style="1" customWidth="1"/>
    <col min="53" max="61" width="2.625" style="1" customWidth="1"/>
    <col min="62" max="62" width="21.75" style="1" hidden="1" customWidth="1"/>
    <col min="63" max="63" width="19.125" style="1" hidden="1" customWidth="1"/>
    <col min="64" max="64" width="24.875" style="1" hidden="1" customWidth="1"/>
    <col min="65" max="65" width="69.625" style="1" hidden="1" customWidth="1"/>
    <col min="66" max="66" width="70.5" style="1" hidden="1" customWidth="1"/>
    <col min="67" max="67" width="9.875" style="1" customWidth="1"/>
    <col min="68" max="68" width="9" style="1" customWidth="1"/>
    <col min="69" max="16384" width="9" style="1"/>
  </cols>
  <sheetData>
    <row r="1" spans="1:66" ht="21" customHeight="1" x14ac:dyDescent="0.15">
      <c r="C1" s="85" t="s">
        <v>163</v>
      </c>
    </row>
    <row r="2" spans="1:66" ht="21" customHeight="1" thickBot="1" x14ac:dyDescent="0.2">
      <c r="C2" s="204" t="s">
        <v>127</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33" t="s">
        <v>26</v>
      </c>
    </row>
    <row r="3" spans="1:66"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56" t="s">
        <v>11</v>
      </c>
      <c r="AU3" s="157"/>
      <c r="AV3" s="157"/>
      <c r="AW3" s="157"/>
      <c r="AX3" s="157"/>
      <c r="AY3" s="157"/>
      <c r="AZ3" s="157"/>
      <c r="BA3" s="157"/>
      <c r="BB3" s="157"/>
      <c r="BC3" s="157"/>
      <c r="BD3" s="163"/>
      <c r="BE3" s="164"/>
      <c r="BF3" s="144" t="s">
        <v>153</v>
      </c>
      <c r="BG3" s="144"/>
      <c r="BH3" s="144"/>
      <c r="BI3" s="167"/>
      <c r="BJ3" s="32">
        <f>BD3*4</f>
        <v>0</v>
      </c>
    </row>
    <row r="4" spans="1:66" s="3" customFormat="1" ht="21" customHeight="1" thickBot="1" x14ac:dyDescent="0.2">
      <c r="A4" s="31">
        <v>33</v>
      </c>
      <c r="C4" s="137" t="s">
        <v>13</v>
      </c>
      <c r="D4" s="138"/>
      <c r="E4" s="138"/>
      <c r="F4" s="138"/>
      <c r="G4" s="139"/>
      <c r="H4" s="140"/>
      <c r="I4" s="141"/>
      <c r="J4" s="141"/>
      <c r="K4" s="141"/>
      <c r="L4" s="141"/>
      <c r="M4" s="142"/>
      <c r="N4" s="156" t="s">
        <v>116</v>
      </c>
      <c r="O4" s="157"/>
      <c r="P4" s="157"/>
      <c r="Q4" s="157"/>
      <c r="R4" s="157"/>
      <c r="S4" s="111"/>
      <c r="T4" s="112"/>
      <c r="U4" s="112"/>
      <c r="V4" s="112"/>
      <c r="W4" s="112"/>
      <c r="X4" s="112"/>
      <c r="Y4" s="112"/>
      <c r="Z4" s="112"/>
      <c r="AA4" s="113"/>
      <c r="AB4" s="143" t="s">
        <v>29</v>
      </c>
      <c r="AC4" s="144"/>
      <c r="AD4" s="144"/>
      <c r="AE4" s="145"/>
      <c r="AF4" s="146"/>
      <c r="AG4" s="146"/>
      <c r="AH4" s="146"/>
      <c r="AI4" s="146"/>
      <c r="AJ4" s="146"/>
      <c r="AK4" s="146"/>
      <c r="AL4" s="146"/>
      <c r="AM4" s="146"/>
      <c r="AN4" s="147"/>
      <c r="AO4" s="87" t="s">
        <v>66</v>
      </c>
      <c r="AP4" s="88"/>
      <c r="AQ4" s="88"/>
      <c r="AR4" s="88"/>
      <c r="AS4" s="88"/>
      <c r="AT4" s="89"/>
      <c r="AU4" s="89"/>
      <c r="AV4" s="89"/>
      <c r="AW4" s="89"/>
      <c r="AX4" s="89"/>
      <c r="AY4" s="89"/>
      <c r="AZ4" s="90"/>
      <c r="BJ4" s="59" t="s">
        <v>31</v>
      </c>
      <c r="BK4" s="64" t="s">
        <v>46</v>
      </c>
    </row>
    <row r="5" spans="1:66" s="3" customFormat="1" ht="21" customHeight="1" thickBot="1" x14ac:dyDescent="0.2">
      <c r="A5" s="31">
        <v>34</v>
      </c>
      <c r="C5" s="87" t="s">
        <v>30</v>
      </c>
      <c r="D5" s="88"/>
      <c r="E5" s="88"/>
      <c r="F5" s="88"/>
      <c r="G5" s="88"/>
      <c r="H5" s="148"/>
      <c r="I5" s="148"/>
      <c r="J5" s="148"/>
      <c r="K5" s="148"/>
      <c r="L5" s="148"/>
      <c r="M5" s="149"/>
      <c r="N5" s="150" t="s">
        <v>152</v>
      </c>
      <c r="O5" s="151"/>
      <c r="P5" s="151"/>
      <c r="Q5" s="151"/>
      <c r="R5" s="152"/>
      <c r="S5" s="153"/>
      <c r="T5" s="154"/>
      <c r="U5" s="154"/>
      <c r="V5" s="154"/>
      <c r="W5" s="154"/>
      <c r="X5" s="154"/>
      <c r="Y5" s="154"/>
      <c r="Z5" s="154"/>
      <c r="AA5" s="155"/>
      <c r="AB5" s="143" t="s">
        <v>43</v>
      </c>
      <c r="AC5" s="144"/>
      <c r="AD5" s="144"/>
      <c r="AE5" s="145"/>
      <c r="AF5" s="111"/>
      <c r="AG5" s="112"/>
      <c r="AH5" s="112"/>
      <c r="AI5" s="112"/>
      <c r="AJ5" s="112"/>
      <c r="AK5" s="112"/>
      <c r="AL5" s="112"/>
      <c r="AM5" s="112"/>
      <c r="AN5" s="113"/>
      <c r="AO5" s="87" t="s">
        <v>115</v>
      </c>
      <c r="AP5" s="88"/>
      <c r="AQ5" s="88"/>
      <c r="AR5" s="88"/>
      <c r="AS5" s="88"/>
      <c r="AT5" s="89"/>
      <c r="AU5" s="89"/>
      <c r="AV5" s="89"/>
      <c r="AW5" s="89"/>
      <c r="AX5" s="89"/>
      <c r="AY5" s="89"/>
      <c r="AZ5" s="90"/>
      <c r="BA5" s="65"/>
      <c r="BB5" s="65"/>
      <c r="BJ5" s="60">
        <f>IF(AF5="",0,VLOOKUP(AF5,A36:B42,2,FALSE))</f>
        <v>0</v>
      </c>
      <c r="BK5" s="61">
        <f>IF(S5="",0,IF(S5&lt;4,6,IF(S5&gt;=5,3,5)))</f>
        <v>0</v>
      </c>
    </row>
    <row r="6" spans="1:66" s="3" customFormat="1" ht="21" customHeight="1" x14ac:dyDescent="0.15">
      <c r="A6" s="31">
        <v>35</v>
      </c>
      <c r="C6" s="184" t="s">
        <v>0</v>
      </c>
      <c r="D6" s="185"/>
      <c r="E6" s="185"/>
      <c r="F6" s="185"/>
      <c r="G6" s="185"/>
      <c r="H6" s="185"/>
      <c r="I6" s="185"/>
      <c r="J6" s="185"/>
      <c r="K6" s="192" t="s">
        <v>1</v>
      </c>
      <c r="L6" s="192"/>
      <c r="M6" s="192"/>
      <c r="N6" s="192"/>
      <c r="O6" s="192"/>
      <c r="P6" s="192"/>
      <c r="Q6" s="192"/>
      <c r="R6" s="185" t="s">
        <v>2</v>
      </c>
      <c r="S6" s="185"/>
      <c r="T6" s="185"/>
      <c r="U6" s="185"/>
      <c r="V6" s="185"/>
      <c r="W6" s="185"/>
      <c r="X6" s="201"/>
      <c r="Y6" s="218" t="s">
        <v>5</v>
      </c>
      <c r="Z6" s="219"/>
      <c r="AA6" s="219"/>
      <c r="AB6" s="219"/>
      <c r="AC6" s="219"/>
      <c r="AD6" s="219"/>
      <c r="AE6" s="220"/>
      <c r="AF6" s="218" t="s">
        <v>6</v>
      </c>
      <c r="AG6" s="219"/>
      <c r="AH6" s="219"/>
      <c r="AI6" s="219"/>
      <c r="AJ6" s="219"/>
      <c r="AK6" s="219"/>
      <c r="AL6" s="220"/>
      <c r="AM6" s="218" t="s">
        <v>7</v>
      </c>
      <c r="AN6" s="219"/>
      <c r="AO6" s="219"/>
      <c r="AP6" s="219"/>
      <c r="AQ6" s="219"/>
      <c r="AR6" s="219"/>
      <c r="AS6" s="220"/>
      <c r="AT6" s="225" t="s">
        <v>8</v>
      </c>
      <c r="AU6" s="226"/>
      <c r="AV6" s="226"/>
      <c r="AW6" s="226"/>
      <c r="AX6" s="226"/>
      <c r="AY6" s="226"/>
      <c r="AZ6" s="227"/>
      <c r="BA6" s="190" t="s">
        <v>3</v>
      </c>
      <c r="BB6" s="191"/>
      <c r="BC6" s="192"/>
      <c r="BD6" s="170" t="s">
        <v>9</v>
      </c>
      <c r="BE6" s="170"/>
      <c r="BF6" s="170"/>
      <c r="BG6" s="170" t="s">
        <v>4</v>
      </c>
      <c r="BH6" s="170"/>
      <c r="BI6" s="171"/>
    </row>
    <row r="7" spans="1:66" s="3" customFormat="1" ht="21" customHeight="1" x14ac:dyDescent="0.15">
      <c r="A7" s="31">
        <v>36</v>
      </c>
      <c r="C7" s="186"/>
      <c r="D7" s="187"/>
      <c r="E7" s="187"/>
      <c r="F7" s="187"/>
      <c r="G7" s="187"/>
      <c r="H7" s="187"/>
      <c r="I7" s="187"/>
      <c r="J7" s="187"/>
      <c r="K7" s="194"/>
      <c r="L7" s="194"/>
      <c r="M7" s="194"/>
      <c r="N7" s="194"/>
      <c r="O7" s="194"/>
      <c r="P7" s="194"/>
      <c r="Q7" s="194"/>
      <c r="R7" s="187"/>
      <c r="S7" s="187"/>
      <c r="T7" s="187"/>
      <c r="U7" s="187"/>
      <c r="V7" s="187"/>
      <c r="W7" s="187"/>
      <c r="X7" s="202"/>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93"/>
      <c r="BB7" s="194"/>
      <c r="BC7" s="194"/>
      <c r="BD7" s="172"/>
      <c r="BE7" s="172"/>
      <c r="BF7" s="172"/>
      <c r="BG7" s="172"/>
      <c r="BH7" s="172"/>
      <c r="BI7" s="173"/>
      <c r="BJ7" s="199" t="s">
        <v>27</v>
      </c>
    </row>
    <row r="8" spans="1:66" s="3" customFormat="1" ht="21" customHeight="1" thickBot="1" x14ac:dyDescent="0.2">
      <c r="A8" s="31">
        <v>37</v>
      </c>
      <c r="C8" s="188"/>
      <c r="D8" s="189"/>
      <c r="E8" s="189"/>
      <c r="F8" s="189"/>
      <c r="G8" s="189"/>
      <c r="H8" s="189"/>
      <c r="I8" s="189"/>
      <c r="J8" s="189"/>
      <c r="K8" s="196"/>
      <c r="L8" s="196"/>
      <c r="M8" s="196"/>
      <c r="N8" s="196"/>
      <c r="O8" s="196"/>
      <c r="P8" s="196"/>
      <c r="Q8" s="196"/>
      <c r="R8" s="189"/>
      <c r="S8" s="189"/>
      <c r="T8" s="189"/>
      <c r="U8" s="189"/>
      <c r="V8" s="189"/>
      <c r="W8" s="189"/>
      <c r="X8" s="203"/>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95"/>
      <c r="BB8" s="196"/>
      <c r="BC8" s="196"/>
      <c r="BD8" s="174"/>
      <c r="BE8" s="174"/>
      <c r="BF8" s="174"/>
      <c r="BG8" s="174"/>
      <c r="BH8" s="174"/>
      <c r="BI8" s="175"/>
      <c r="BJ8" s="200"/>
    </row>
    <row r="9" spans="1:66" s="3" customFormat="1" ht="21" customHeight="1" thickBot="1" x14ac:dyDescent="0.2">
      <c r="A9" s="31">
        <v>38</v>
      </c>
      <c r="C9" s="181" t="s">
        <v>10</v>
      </c>
      <c r="D9" s="182"/>
      <c r="E9" s="182"/>
      <c r="F9" s="182"/>
      <c r="G9" s="182"/>
      <c r="H9" s="182"/>
      <c r="I9" s="182"/>
      <c r="J9" s="182"/>
      <c r="K9" s="222"/>
      <c r="L9" s="222"/>
      <c r="M9" s="222"/>
      <c r="N9" s="222"/>
      <c r="O9" s="222"/>
      <c r="P9" s="222"/>
      <c r="Q9" s="222"/>
      <c r="R9" s="211"/>
      <c r="S9" s="211"/>
      <c r="T9" s="211"/>
      <c r="U9" s="211"/>
      <c r="V9" s="211"/>
      <c r="W9" s="211"/>
      <c r="X9" s="212"/>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213" t="str">
        <f t="shared" ref="BA9:BA30" si="0">IF(R9="","",SUM(Y9:AZ9))</f>
        <v/>
      </c>
      <c r="BB9" s="213"/>
      <c r="BC9" s="214"/>
      <c r="BD9" s="208" t="str">
        <f t="shared" ref="BD9:BD30" si="1">IF(R9="","",BA9/4)</f>
        <v/>
      </c>
      <c r="BE9" s="209"/>
      <c r="BF9" s="223"/>
      <c r="BG9" s="208" t="str">
        <f t="shared" ref="BG9:BG30" si="2">IF(R9="","",IF(BA9/$BJ$3&gt;=1,1,ROUNDDOWN(BA9/$BJ$3,1)))</f>
        <v/>
      </c>
      <c r="BH9" s="209"/>
      <c r="BI9" s="210"/>
      <c r="BJ9" s="32">
        <f>IF(BA9="",0,BA9/BJ3)</f>
        <v>0</v>
      </c>
      <c r="BK9" s="34" t="s">
        <v>33</v>
      </c>
      <c r="BL9" s="34" t="s">
        <v>32</v>
      </c>
      <c r="BM9" s="59" t="s">
        <v>42</v>
      </c>
      <c r="BN9" s="64" t="s">
        <v>45</v>
      </c>
    </row>
    <row r="10" spans="1:66" s="3" customFormat="1" ht="21" customHeight="1" thickTop="1" x14ac:dyDescent="0.15">
      <c r="A10" s="31">
        <v>39</v>
      </c>
      <c r="C10" s="215"/>
      <c r="D10" s="216"/>
      <c r="E10" s="216"/>
      <c r="F10" s="216"/>
      <c r="G10" s="216"/>
      <c r="H10" s="216"/>
      <c r="I10" s="216"/>
      <c r="J10" s="217"/>
      <c r="K10" s="221"/>
      <c r="L10" s="221"/>
      <c r="M10" s="221"/>
      <c r="N10" s="221"/>
      <c r="O10" s="221"/>
      <c r="P10" s="221"/>
      <c r="Q10" s="221"/>
      <c r="R10" s="228"/>
      <c r="S10" s="228"/>
      <c r="T10" s="228"/>
      <c r="U10" s="228"/>
      <c r="V10" s="228"/>
      <c r="W10" s="228"/>
      <c r="X10" s="229"/>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97" t="str">
        <f t="shared" si="0"/>
        <v/>
      </c>
      <c r="BB10" s="197"/>
      <c r="BC10" s="198"/>
      <c r="BD10" s="205" t="str">
        <f t="shared" si="1"/>
        <v/>
      </c>
      <c r="BE10" s="206"/>
      <c r="BF10" s="224"/>
      <c r="BG10" s="205" t="str">
        <f t="shared" si="2"/>
        <v/>
      </c>
      <c r="BH10" s="206"/>
      <c r="BI10" s="207"/>
      <c r="BJ10" s="32">
        <f>IF(BA10="",0,IF(BA10/$BJ$3&gt;1,1,BA10/$BJ$3))</f>
        <v>0</v>
      </c>
      <c r="BK10" s="32">
        <f>IF(C10=$A$19,BJ10,0)</f>
        <v>0</v>
      </c>
      <c r="BL10" s="32">
        <f>IF(C10=$A$18,BJ10,0)</f>
        <v>0</v>
      </c>
      <c r="BM10" s="60">
        <f>IF(C10=$A$20,BJ10,IF(C10=$A$21,BJ10,0))</f>
        <v>0</v>
      </c>
      <c r="BN10" s="61">
        <f t="shared" ref="BN10:BN30" si="3">IF(C10=$A$18,IF(K10=$A$28,1,IF(K10=$A$29,1,0)),0)</f>
        <v>0</v>
      </c>
    </row>
    <row r="11" spans="1:66" s="3" customFormat="1" ht="21" customHeight="1" x14ac:dyDescent="0.15">
      <c r="A11" s="31">
        <v>40</v>
      </c>
      <c r="C11" s="183"/>
      <c r="D11" s="168"/>
      <c r="E11" s="168"/>
      <c r="F11" s="168"/>
      <c r="G11" s="168"/>
      <c r="H11" s="168"/>
      <c r="I11" s="168"/>
      <c r="J11" s="168"/>
      <c r="K11" s="168"/>
      <c r="L11" s="168"/>
      <c r="M11" s="168"/>
      <c r="N11" s="168"/>
      <c r="O11" s="168"/>
      <c r="P11" s="168"/>
      <c r="Q11" s="168"/>
      <c r="R11" s="125"/>
      <c r="S11" s="125"/>
      <c r="T11" s="125"/>
      <c r="U11" s="125"/>
      <c r="V11" s="125"/>
      <c r="W11" s="125"/>
      <c r="X11" s="126"/>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65" t="str">
        <f t="shared" si="0"/>
        <v/>
      </c>
      <c r="BB11" s="165"/>
      <c r="BC11" s="166"/>
      <c r="BD11" s="127" t="str">
        <f t="shared" si="1"/>
        <v/>
      </c>
      <c r="BE11" s="128"/>
      <c r="BF11" s="130"/>
      <c r="BG11" s="127" t="str">
        <f t="shared" si="2"/>
        <v/>
      </c>
      <c r="BH11" s="128"/>
      <c r="BI11" s="129"/>
      <c r="BJ11" s="32">
        <f t="shared" ref="BJ11:BJ30" si="4">IF(BA11="",0,IF(BA11/$BJ$3&gt;1,1,BA11/$BJ$3))</f>
        <v>0</v>
      </c>
      <c r="BK11" s="32">
        <f>IF(C11=$A$19,BJ11,0)</f>
        <v>0</v>
      </c>
      <c r="BL11" s="32">
        <f>IF(C11=$A$18,BJ11,0)</f>
        <v>0</v>
      </c>
      <c r="BM11" s="60">
        <f>IF(C11=$A$20,BJ11,IF(C11=$A$21,BJ11,0))</f>
        <v>0</v>
      </c>
      <c r="BN11" s="61">
        <f t="shared" si="3"/>
        <v>0</v>
      </c>
    </row>
    <row r="12" spans="1:66" s="3" customFormat="1" ht="21" customHeight="1" x14ac:dyDescent="0.15">
      <c r="A12" s="31">
        <v>41</v>
      </c>
      <c r="C12" s="160"/>
      <c r="D12" s="161"/>
      <c r="E12" s="161"/>
      <c r="F12" s="161"/>
      <c r="G12" s="161"/>
      <c r="H12" s="161"/>
      <c r="I12" s="161"/>
      <c r="J12" s="161"/>
      <c r="K12" s="161"/>
      <c r="L12" s="161"/>
      <c r="M12" s="161"/>
      <c r="N12" s="161"/>
      <c r="O12" s="161"/>
      <c r="P12" s="161"/>
      <c r="Q12" s="161"/>
      <c r="R12" s="122"/>
      <c r="S12" s="122"/>
      <c r="T12" s="122"/>
      <c r="U12" s="122"/>
      <c r="V12" s="122"/>
      <c r="W12" s="122"/>
      <c r="X12" s="123"/>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20" t="str">
        <f t="shared" si="0"/>
        <v/>
      </c>
      <c r="BB12" s="120"/>
      <c r="BC12" s="121"/>
      <c r="BD12" s="101" t="str">
        <f t="shared" si="1"/>
        <v/>
      </c>
      <c r="BE12" s="102"/>
      <c r="BF12" s="103"/>
      <c r="BG12" s="101" t="str">
        <f t="shared" si="2"/>
        <v/>
      </c>
      <c r="BH12" s="102"/>
      <c r="BI12" s="124"/>
      <c r="BJ12" s="32">
        <f t="shared" si="4"/>
        <v>0</v>
      </c>
      <c r="BK12" s="32">
        <f t="shared" ref="BK12:BK30" si="5">IF(C12=$A$19,BJ12,0)</f>
        <v>0</v>
      </c>
      <c r="BL12" s="32">
        <f t="shared" ref="BL12:BL30" si="6">IF(C12=$A$18,BJ12,0)</f>
        <v>0</v>
      </c>
      <c r="BM12" s="60">
        <f t="shared" ref="BM12:BM30" si="7">IF(C12=$A$20,BJ12,IF(C12=$A$21,BJ12,0))</f>
        <v>0</v>
      </c>
      <c r="BN12" s="61">
        <f t="shared" si="3"/>
        <v>0</v>
      </c>
    </row>
    <row r="13" spans="1:66" s="3" customFormat="1" ht="21" customHeight="1" x14ac:dyDescent="0.15">
      <c r="A13" s="31">
        <v>42</v>
      </c>
      <c r="C13" s="160"/>
      <c r="D13" s="161"/>
      <c r="E13" s="161"/>
      <c r="F13" s="161"/>
      <c r="G13" s="161"/>
      <c r="H13" s="161"/>
      <c r="I13" s="161"/>
      <c r="J13" s="161"/>
      <c r="K13" s="161"/>
      <c r="L13" s="161"/>
      <c r="M13" s="161"/>
      <c r="N13" s="161"/>
      <c r="O13" s="161"/>
      <c r="P13" s="161"/>
      <c r="Q13" s="161"/>
      <c r="R13" s="122"/>
      <c r="S13" s="122"/>
      <c r="T13" s="122"/>
      <c r="U13" s="122"/>
      <c r="V13" s="122"/>
      <c r="W13" s="122"/>
      <c r="X13" s="123"/>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20" t="str">
        <f t="shared" si="0"/>
        <v/>
      </c>
      <c r="BB13" s="120"/>
      <c r="BC13" s="121"/>
      <c r="BD13" s="101" t="str">
        <f t="shared" si="1"/>
        <v/>
      </c>
      <c r="BE13" s="102"/>
      <c r="BF13" s="103"/>
      <c r="BG13" s="101" t="str">
        <f t="shared" si="2"/>
        <v/>
      </c>
      <c r="BH13" s="102"/>
      <c r="BI13" s="124"/>
      <c r="BJ13" s="32">
        <f t="shared" si="4"/>
        <v>0</v>
      </c>
      <c r="BK13" s="32">
        <f t="shared" si="5"/>
        <v>0</v>
      </c>
      <c r="BL13" s="32">
        <f t="shared" si="6"/>
        <v>0</v>
      </c>
      <c r="BM13" s="60">
        <f t="shared" si="7"/>
        <v>0</v>
      </c>
      <c r="BN13" s="61">
        <f t="shared" si="3"/>
        <v>0</v>
      </c>
    </row>
    <row r="14" spans="1:66" s="3" customFormat="1" ht="21" customHeight="1" x14ac:dyDescent="0.15">
      <c r="A14" s="31">
        <v>43</v>
      </c>
      <c r="C14" s="160"/>
      <c r="D14" s="161"/>
      <c r="E14" s="161"/>
      <c r="F14" s="161"/>
      <c r="G14" s="161"/>
      <c r="H14" s="161"/>
      <c r="I14" s="161"/>
      <c r="J14" s="161"/>
      <c r="K14" s="161"/>
      <c r="L14" s="161"/>
      <c r="M14" s="161"/>
      <c r="N14" s="161"/>
      <c r="O14" s="161"/>
      <c r="P14" s="161"/>
      <c r="Q14" s="161"/>
      <c r="R14" s="122"/>
      <c r="S14" s="122"/>
      <c r="T14" s="122"/>
      <c r="U14" s="122"/>
      <c r="V14" s="122"/>
      <c r="W14" s="122"/>
      <c r="X14" s="123"/>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20" t="str">
        <f t="shared" si="0"/>
        <v/>
      </c>
      <c r="BB14" s="120"/>
      <c r="BC14" s="121"/>
      <c r="BD14" s="101" t="str">
        <f t="shared" si="1"/>
        <v/>
      </c>
      <c r="BE14" s="102"/>
      <c r="BF14" s="103"/>
      <c r="BG14" s="101" t="str">
        <f t="shared" si="2"/>
        <v/>
      </c>
      <c r="BH14" s="102"/>
      <c r="BI14" s="124"/>
      <c r="BJ14" s="32">
        <f t="shared" si="4"/>
        <v>0</v>
      </c>
      <c r="BK14" s="32">
        <f t="shared" si="5"/>
        <v>0</v>
      </c>
      <c r="BL14" s="32">
        <f t="shared" si="6"/>
        <v>0</v>
      </c>
      <c r="BM14" s="60">
        <f t="shared" si="7"/>
        <v>0</v>
      </c>
      <c r="BN14" s="61">
        <f t="shared" si="3"/>
        <v>0</v>
      </c>
    </row>
    <row r="15" spans="1:66" s="3" customFormat="1" ht="21" customHeight="1" x14ac:dyDescent="0.15">
      <c r="A15" s="31">
        <v>44</v>
      </c>
      <c r="C15" s="160"/>
      <c r="D15" s="161"/>
      <c r="E15" s="161"/>
      <c r="F15" s="161"/>
      <c r="G15" s="161"/>
      <c r="H15" s="161"/>
      <c r="I15" s="161"/>
      <c r="J15" s="161"/>
      <c r="K15" s="161"/>
      <c r="L15" s="161"/>
      <c r="M15" s="161"/>
      <c r="N15" s="161"/>
      <c r="O15" s="161"/>
      <c r="P15" s="161"/>
      <c r="Q15" s="161"/>
      <c r="R15" s="122"/>
      <c r="S15" s="122"/>
      <c r="T15" s="122"/>
      <c r="U15" s="122"/>
      <c r="V15" s="122"/>
      <c r="W15" s="122"/>
      <c r="X15" s="123"/>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20" t="str">
        <f t="shared" si="0"/>
        <v/>
      </c>
      <c r="BB15" s="120"/>
      <c r="BC15" s="121"/>
      <c r="BD15" s="101" t="str">
        <f t="shared" si="1"/>
        <v/>
      </c>
      <c r="BE15" s="102"/>
      <c r="BF15" s="103"/>
      <c r="BG15" s="101" t="str">
        <f t="shared" si="2"/>
        <v/>
      </c>
      <c r="BH15" s="102"/>
      <c r="BI15" s="124"/>
      <c r="BJ15" s="32">
        <f t="shared" si="4"/>
        <v>0</v>
      </c>
      <c r="BK15" s="32">
        <f t="shared" si="5"/>
        <v>0</v>
      </c>
      <c r="BL15" s="32">
        <f t="shared" si="6"/>
        <v>0</v>
      </c>
      <c r="BM15" s="60">
        <f t="shared" si="7"/>
        <v>0</v>
      </c>
      <c r="BN15" s="61">
        <f t="shared" si="3"/>
        <v>0</v>
      </c>
    </row>
    <row r="16" spans="1:66" s="3" customFormat="1" ht="21" customHeight="1" x14ac:dyDescent="0.15">
      <c r="A16" s="31"/>
      <c r="C16" s="160"/>
      <c r="D16" s="161"/>
      <c r="E16" s="161"/>
      <c r="F16" s="161"/>
      <c r="G16" s="161"/>
      <c r="H16" s="161"/>
      <c r="I16" s="161"/>
      <c r="J16" s="161"/>
      <c r="K16" s="161"/>
      <c r="L16" s="161"/>
      <c r="M16" s="161"/>
      <c r="N16" s="161"/>
      <c r="O16" s="161"/>
      <c r="P16" s="161"/>
      <c r="Q16" s="161"/>
      <c r="R16" s="122"/>
      <c r="S16" s="122"/>
      <c r="T16" s="122"/>
      <c r="U16" s="122"/>
      <c r="V16" s="122"/>
      <c r="W16" s="122"/>
      <c r="X16" s="123"/>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20" t="str">
        <f t="shared" si="0"/>
        <v/>
      </c>
      <c r="BB16" s="120"/>
      <c r="BC16" s="121"/>
      <c r="BD16" s="101" t="str">
        <f t="shared" si="1"/>
        <v/>
      </c>
      <c r="BE16" s="102"/>
      <c r="BF16" s="103"/>
      <c r="BG16" s="101" t="str">
        <f t="shared" si="2"/>
        <v/>
      </c>
      <c r="BH16" s="102"/>
      <c r="BI16" s="124"/>
      <c r="BJ16" s="32">
        <f t="shared" si="4"/>
        <v>0</v>
      </c>
      <c r="BK16" s="32">
        <f t="shared" si="5"/>
        <v>0</v>
      </c>
      <c r="BL16" s="32">
        <f t="shared" si="6"/>
        <v>0</v>
      </c>
      <c r="BM16" s="60">
        <f t="shared" si="7"/>
        <v>0</v>
      </c>
      <c r="BN16" s="61">
        <f t="shared" si="3"/>
        <v>0</v>
      </c>
    </row>
    <row r="17" spans="1:66" s="3" customFormat="1" ht="21" customHeight="1" x14ac:dyDescent="0.15">
      <c r="A17" s="31" t="s">
        <v>28</v>
      </c>
      <c r="C17" s="160"/>
      <c r="D17" s="161"/>
      <c r="E17" s="161"/>
      <c r="F17" s="161"/>
      <c r="G17" s="161"/>
      <c r="H17" s="161"/>
      <c r="I17" s="161"/>
      <c r="J17" s="161"/>
      <c r="K17" s="161"/>
      <c r="L17" s="161"/>
      <c r="M17" s="161"/>
      <c r="N17" s="161"/>
      <c r="O17" s="161"/>
      <c r="P17" s="161"/>
      <c r="Q17" s="161"/>
      <c r="R17" s="122"/>
      <c r="S17" s="122"/>
      <c r="T17" s="122"/>
      <c r="U17" s="122"/>
      <c r="V17" s="122"/>
      <c r="W17" s="122"/>
      <c r="X17" s="123"/>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20" t="str">
        <f t="shared" si="0"/>
        <v/>
      </c>
      <c r="BB17" s="120"/>
      <c r="BC17" s="121"/>
      <c r="BD17" s="101" t="str">
        <f t="shared" si="1"/>
        <v/>
      </c>
      <c r="BE17" s="102"/>
      <c r="BF17" s="103"/>
      <c r="BG17" s="101" t="str">
        <f t="shared" si="2"/>
        <v/>
      </c>
      <c r="BH17" s="102"/>
      <c r="BI17" s="124"/>
      <c r="BJ17" s="32">
        <f t="shared" si="4"/>
        <v>0</v>
      </c>
      <c r="BK17" s="32">
        <f t="shared" si="5"/>
        <v>0</v>
      </c>
      <c r="BL17" s="32">
        <f t="shared" si="6"/>
        <v>0</v>
      </c>
      <c r="BM17" s="60">
        <f t="shared" si="7"/>
        <v>0</v>
      </c>
      <c r="BN17" s="61">
        <f t="shared" si="3"/>
        <v>0</v>
      </c>
    </row>
    <row r="18" spans="1:66" s="3" customFormat="1" ht="21" customHeight="1" x14ac:dyDescent="0.15">
      <c r="A18" s="31" t="s">
        <v>32</v>
      </c>
      <c r="C18" s="160"/>
      <c r="D18" s="161"/>
      <c r="E18" s="161"/>
      <c r="F18" s="161"/>
      <c r="G18" s="161"/>
      <c r="H18" s="161"/>
      <c r="I18" s="161"/>
      <c r="J18" s="161"/>
      <c r="K18" s="161"/>
      <c r="L18" s="161"/>
      <c r="M18" s="161"/>
      <c r="N18" s="161"/>
      <c r="O18" s="161"/>
      <c r="P18" s="161"/>
      <c r="Q18" s="161"/>
      <c r="R18" s="122"/>
      <c r="S18" s="122"/>
      <c r="T18" s="122"/>
      <c r="U18" s="122"/>
      <c r="V18" s="122"/>
      <c r="W18" s="122"/>
      <c r="X18" s="123"/>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20" t="str">
        <f t="shared" si="0"/>
        <v/>
      </c>
      <c r="BB18" s="120"/>
      <c r="BC18" s="121"/>
      <c r="BD18" s="101" t="str">
        <f t="shared" si="1"/>
        <v/>
      </c>
      <c r="BE18" s="102"/>
      <c r="BF18" s="103"/>
      <c r="BG18" s="101" t="str">
        <f t="shared" si="2"/>
        <v/>
      </c>
      <c r="BH18" s="102"/>
      <c r="BI18" s="124"/>
      <c r="BJ18" s="32">
        <f t="shared" si="4"/>
        <v>0</v>
      </c>
      <c r="BK18" s="32">
        <f t="shared" si="5"/>
        <v>0</v>
      </c>
      <c r="BL18" s="32">
        <f t="shared" si="6"/>
        <v>0</v>
      </c>
      <c r="BM18" s="60">
        <f t="shared" si="7"/>
        <v>0</v>
      </c>
      <c r="BN18" s="61">
        <f t="shared" si="3"/>
        <v>0</v>
      </c>
    </row>
    <row r="19" spans="1:66" s="3" customFormat="1" ht="21" customHeight="1" x14ac:dyDescent="0.15">
      <c r="A19" s="31" t="s">
        <v>33</v>
      </c>
      <c r="C19" s="160"/>
      <c r="D19" s="161"/>
      <c r="E19" s="161"/>
      <c r="F19" s="161"/>
      <c r="G19" s="161"/>
      <c r="H19" s="161"/>
      <c r="I19" s="161"/>
      <c r="J19" s="161"/>
      <c r="K19" s="161"/>
      <c r="L19" s="161"/>
      <c r="M19" s="161"/>
      <c r="N19" s="161"/>
      <c r="O19" s="161"/>
      <c r="P19" s="161"/>
      <c r="Q19" s="161"/>
      <c r="R19" s="122"/>
      <c r="S19" s="122"/>
      <c r="T19" s="122"/>
      <c r="U19" s="122"/>
      <c r="V19" s="122"/>
      <c r="W19" s="122"/>
      <c r="X19" s="123"/>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20" t="str">
        <f t="shared" si="0"/>
        <v/>
      </c>
      <c r="BB19" s="120"/>
      <c r="BC19" s="121"/>
      <c r="BD19" s="101" t="str">
        <f t="shared" si="1"/>
        <v/>
      </c>
      <c r="BE19" s="102"/>
      <c r="BF19" s="103"/>
      <c r="BG19" s="101" t="str">
        <f t="shared" si="2"/>
        <v/>
      </c>
      <c r="BH19" s="102"/>
      <c r="BI19" s="124"/>
      <c r="BJ19" s="32">
        <f t="shared" si="4"/>
        <v>0</v>
      </c>
      <c r="BK19" s="32">
        <f t="shared" si="5"/>
        <v>0</v>
      </c>
      <c r="BL19" s="32">
        <f t="shared" si="6"/>
        <v>0</v>
      </c>
      <c r="BM19" s="60">
        <f t="shared" si="7"/>
        <v>0</v>
      </c>
      <c r="BN19" s="61">
        <f t="shared" si="3"/>
        <v>0</v>
      </c>
    </row>
    <row r="20" spans="1:66" s="3" customFormat="1" ht="21" customHeight="1" x14ac:dyDescent="0.15">
      <c r="A20" s="31" t="s">
        <v>39</v>
      </c>
      <c r="C20" s="160"/>
      <c r="D20" s="161"/>
      <c r="E20" s="161"/>
      <c r="F20" s="161"/>
      <c r="G20" s="161"/>
      <c r="H20" s="161"/>
      <c r="I20" s="161"/>
      <c r="J20" s="161"/>
      <c r="K20" s="161"/>
      <c r="L20" s="161"/>
      <c r="M20" s="161"/>
      <c r="N20" s="161"/>
      <c r="O20" s="161"/>
      <c r="P20" s="161"/>
      <c r="Q20" s="161"/>
      <c r="R20" s="122"/>
      <c r="S20" s="122"/>
      <c r="T20" s="122"/>
      <c r="U20" s="122"/>
      <c r="V20" s="122"/>
      <c r="W20" s="122"/>
      <c r="X20" s="123"/>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20" t="str">
        <f t="shared" si="0"/>
        <v/>
      </c>
      <c r="BB20" s="120"/>
      <c r="BC20" s="121"/>
      <c r="BD20" s="101" t="str">
        <f t="shared" si="1"/>
        <v/>
      </c>
      <c r="BE20" s="102"/>
      <c r="BF20" s="103"/>
      <c r="BG20" s="101" t="str">
        <f t="shared" si="2"/>
        <v/>
      </c>
      <c r="BH20" s="102"/>
      <c r="BI20" s="124"/>
      <c r="BJ20" s="32">
        <f t="shared" si="4"/>
        <v>0</v>
      </c>
      <c r="BK20" s="32">
        <f t="shared" si="5"/>
        <v>0</v>
      </c>
      <c r="BL20" s="32">
        <f t="shared" si="6"/>
        <v>0</v>
      </c>
      <c r="BM20" s="60">
        <f t="shared" si="7"/>
        <v>0</v>
      </c>
      <c r="BN20" s="61">
        <f t="shared" si="3"/>
        <v>0</v>
      </c>
    </row>
    <row r="21" spans="1:66" s="3" customFormat="1" ht="21" customHeight="1" x14ac:dyDescent="0.15">
      <c r="A21" s="31" t="s">
        <v>40</v>
      </c>
      <c r="C21" s="160"/>
      <c r="D21" s="161"/>
      <c r="E21" s="161"/>
      <c r="F21" s="161"/>
      <c r="G21" s="161"/>
      <c r="H21" s="161"/>
      <c r="I21" s="161"/>
      <c r="J21" s="161"/>
      <c r="K21" s="161"/>
      <c r="L21" s="161"/>
      <c r="M21" s="161"/>
      <c r="N21" s="161"/>
      <c r="O21" s="161"/>
      <c r="P21" s="161"/>
      <c r="Q21" s="161"/>
      <c r="R21" s="122"/>
      <c r="S21" s="122"/>
      <c r="T21" s="122"/>
      <c r="U21" s="122"/>
      <c r="V21" s="122"/>
      <c r="W21" s="122"/>
      <c r="X21" s="123"/>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20" t="str">
        <f t="shared" si="0"/>
        <v/>
      </c>
      <c r="BB21" s="120"/>
      <c r="BC21" s="121"/>
      <c r="BD21" s="101" t="str">
        <f t="shared" si="1"/>
        <v/>
      </c>
      <c r="BE21" s="102"/>
      <c r="BF21" s="103"/>
      <c r="BG21" s="101" t="str">
        <f t="shared" si="2"/>
        <v/>
      </c>
      <c r="BH21" s="102"/>
      <c r="BI21" s="124"/>
      <c r="BJ21" s="32">
        <f t="shared" si="4"/>
        <v>0</v>
      </c>
      <c r="BK21" s="32">
        <f t="shared" si="5"/>
        <v>0</v>
      </c>
      <c r="BL21" s="32">
        <f t="shared" si="6"/>
        <v>0</v>
      </c>
      <c r="BM21" s="60">
        <f t="shared" si="7"/>
        <v>0</v>
      </c>
      <c r="BN21" s="61">
        <f t="shared" si="3"/>
        <v>0</v>
      </c>
    </row>
    <row r="22" spans="1:66" s="3" customFormat="1" ht="21" customHeight="1" x14ac:dyDescent="0.15">
      <c r="A22" s="31" t="s">
        <v>34</v>
      </c>
      <c r="C22" s="160"/>
      <c r="D22" s="161"/>
      <c r="E22" s="161"/>
      <c r="F22" s="161"/>
      <c r="G22" s="161"/>
      <c r="H22" s="161"/>
      <c r="I22" s="161"/>
      <c r="J22" s="161"/>
      <c r="K22" s="161"/>
      <c r="L22" s="161"/>
      <c r="M22" s="161"/>
      <c r="N22" s="161"/>
      <c r="O22" s="161"/>
      <c r="P22" s="161"/>
      <c r="Q22" s="161"/>
      <c r="R22" s="122"/>
      <c r="S22" s="122"/>
      <c r="T22" s="122"/>
      <c r="U22" s="122"/>
      <c r="V22" s="122"/>
      <c r="W22" s="122"/>
      <c r="X22" s="123"/>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20" t="str">
        <f t="shared" si="0"/>
        <v/>
      </c>
      <c r="BB22" s="120"/>
      <c r="BC22" s="121"/>
      <c r="BD22" s="101" t="str">
        <f t="shared" si="1"/>
        <v/>
      </c>
      <c r="BE22" s="102"/>
      <c r="BF22" s="103"/>
      <c r="BG22" s="101" t="str">
        <f t="shared" si="2"/>
        <v/>
      </c>
      <c r="BH22" s="102"/>
      <c r="BI22" s="124"/>
      <c r="BJ22" s="32">
        <f t="shared" si="4"/>
        <v>0</v>
      </c>
      <c r="BK22" s="32">
        <f t="shared" si="5"/>
        <v>0</v>
      </c>
      <c r="BL22" s="32">
        <f t="shared" si="6"/>
        <v>0</v>
      </c>
      <c r="BM22" s="60">
        <f t="shared" si="7"/>
        <v>0</v>
      </c>
      <c r="BN22" s="61">
        <f t="shared" si="3"/>
        <v>0</v>
      </c>
    </row>
    <row r="23" spans="1:66" s="3" customFormat="1" ht="21" customHeight="1" x14ac:dyDescent="0.15">
      <c r="A23" s="31" t="s">
        <v>151</v>
      </c>
      <c r="C23" s="160"/>
      <c r="D23" s="161"/>
      <c r="E23" s="161"/>
      <c r="F23" s="161"/>
      <c r="G23" s="161"/>
      <c r="H23" s="161"/>
      <c r="I23" s="161"/>
      <c r="J23" s="161"/>
      <c r="K23" s="161"/>
      <c r="L23" s="161"/>
      <c r="M23" s="161"/>
      <c r="N23" s="161"/>
      <c r="O23" s="161"/>
      <c r="P23" s="161"/>
      <c r="Q23" s="161"/>
      <c r="R23" s="122"/>
      <c r="S23" s="122"/>
      <c r="T23" s="122"/>
      <c r="U23" s="122"/>
      <c r="V23" s="122"/>
      <c r="W23" s="122"/>
      <c r="X23" s="123"/>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20" t="str">
        <f t="shared" si="0"/>
        <v/>
      </c>
      <c r="BB23" s="120"/>
      <c r="BC23" s="121"/>
      <c r="BD23" s="101" t="str">
        <f t="shared" si="1"/>
        <v/>
      </c>
      <c r="BE23" s="102"/>
      <c r="BF23" s="103"/>
      <c r="BG23" s="101" t="str">
        <f t="shared" si="2"/>
        <v/>
      </c>
      <c r="BH23" s="102"/>
      <c r="BI23" s="124"/>
      <c r="BJ23" s="32">
        <f t="shared" si="4"/>
        <v>0</v>
      </c>
      <c r="BK23" s="32">
        <f t="shared" si="5"/>
        <v>0</v>
      </c>
      <c r="BL23" s="32">
        <f t="shared" si="6"/>
        <v>0</v>
      </c>
      <c r="BM23" s="60">
        <f t="shared" si="7"/>
        <v>0</v>
      </c>
      <c r="BN23" s="61">
        <f t="shared" si="3"/>
        <v>0</v>
      </c>
    </row>
    <row r="24" spans="1:66" s="3" customFormat="1" ht="21" customHeight="1" x14ac:dyDescent="0.15">
      <c r="A24" s="31" t="s">
        <v>142</v>
      </c>
      <c r="C24" s="160"/>
      <c r="D24" s="161"/>
      <c r="E24" s="161"/>
      <c r="F24" s="161"/>
      <c r="G24" s="161"/>
      <c r="H24" s="161"/>
      <c r="I24" s="161"/>
      <c r="J24" s="161"/>
      <c r="K24" s="161"/>
      <c r="L24" s="161"/>
      <c r="M24" s="161"/>
      <c r="N24" s="161"/>
      <c r="O24" s="161"/>
      <c r="P24" s="161"/>
      <c r="Q24" s="161"/>
      <c r="R24" s="122"/>
      <c r="S24" s="122"/>
      <c r="T24" s="122"/>
      <c r="U24" s="122"/>
      <c r="V24" s="122"/>
      <c r="W24" s="122"/>
      <c r="X24" s="123"/>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20" t="str">
        <f t="shared" si="0"/>
        <v/>
      </c>
      <c r="BB24" s="120"/>
      <c r="BC24" s="121"/>
      <c r="BD24" s="101" t="str">
        <f t="shared" si="1"/>
        <v/>
      </c>
      <c r="BE24" s="102"/>
      <c r="BF24" s="103"/>
      <c r="BG24" s="101" t="str">
        <f t="shared" si="2"/>
        <v/>
      </c>
      <c r="BH24" s="102"/>
      <c r="BI24" s="124"/>
      <c r="BJ24" s="32">
        <f t="shared" si="4"/>
        <v>0</v>
      </c>
      <c r="BK24" s="32">
        <f t="shared" si="5"/>
        <v>0</v>
      </c>
      <c r="BL24" s="32">
        <f t="shared" si="6"/>
        <v>0</v>
      </c>
      <c r="BM24" s="60">
        <f t="shared" si="7"/>
        <v>0</v>
      </c>
      <c r="BN24" s="61">
        <f t="shared" si="3"/>
        <v>0</v>
      </c>
    </row>
    <row r="25" spans="1:66" s="3" customFormat="1" ht="21" customHeight="1" x14ac:dyDescent="0.15">
      <c r="A25" s="31" t="s">
        <v>41</v>
      </c>
      <c r="C25" s="160"/>
      <c r="D25" s="161"/>
      <c r="E25" s="161"/>
      <c r="F25" s="161"/>
      <c r="G25" s="161"/>
      <c r="H25" s="161"/>
      <c r="I25" s="161"/>
      <c r="J25" s="161"/>
      <c r="K25" s="161"/>
      <c r="L25" s="161"/>
      <c r="M25" s="161"/>
      <c r="N25" s="161"/>
      <c r="O25" s="161"/>
      <c r="P25" s="161"/>
      <c r="Q25" s="161"/>
      <c r="R25" s="122"/>
      <c r="S25" s="122"/>
      <c r="T25" s="122"/>
      <c r="U25" s="122"/>
      <c r="V25" s="122"/>
      <c r="W25" s="122"/>
      <c r="X25" s="123"/>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20" t="str">
        <f t="shared" si="0"/>
        <v/>
      </c>
      <c r="BB25" s="120"/>
      <c r="BC25" s="121"/>
      <c r="BD25" s="101" t="str">
        <f t="shared" si="1"/>
        <v/>
      </c>
      <c r="BE25" s="102"/>
      <c r="BF25" s="103"/>
      <c r="BG25" s="101" t="str">
        <f t="shared" si="2"/>
        <v/>
      </c>
      <c r="BH25" s="102"/>
      <c r="BI25" s="124"/>
      <c r="BJ25" s="32">
        <f t="shared" si="4"/>
        <v>0</v>
      </c>
      <c r="BK25" s="32">
        <f t="shared" si="5"/>
        <v>0</v>
      </c>
      <c r="BL25" s="32">
        <f t="shared" si="6"/>
        <v>0</v>
      </c>
      <c r="BM25" s="60">
        <f t="shared" si="7"/>
        <v>0</v>
      </c>
      <c r="BN25" s="61">
        <f t="shared" si="3"/>
        <v>0</v>
      </c>
    </row>
    <row r="26" spans="1:66" s="3" customFormat="1" ht="21" customHeight="1" x14ac:dyDescent="0.15">
      <c r="A26" s="31" t="s">
        <v>35</v>
      </c>
      <c r="C26" s="160"/>
      <c r="D26" s="161"/>
      <c r="E26" s="161"/>
      <c r="F26" s="161"/>
      <c r="G26" s="161"/>
      <c r="H26" s="161"/>
      <c r="I26" s="161"/>
      <c r="J26" s="161"/>
      <c r="K26" s="161"/>
      <c r="L26" s="161"/>
      <c r="M26" s="161"/>
      <c r="N26" s="161"/>
      <c r="O26" s="161"/>
      <c r="P26" s="161"/>
      <c r="Q26" s="161"/>
      <c r="R26" s="122"/>
      <c r="S26" s="122"/>
      <c r="T26" s="122"/>
      <c r="U26" s="122"/>
      <c r="V26" s="122"/>
      <c r="W26" s="122"/>
      <c r="X26" s="123"/>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20" t="str">
        <f t="shared" si="0"/>
        <v/>
      </c>
      <c r="BB26" s="120"/>
      <c r="BC26" s="121"/>
      <c r="BD26" s="101" t="str">
        <f t="shared" si="1"/>
        <v/>
      </c>
      <c r="BE26" s="102"/>
      <c r="BF26" s="103"/>
      <c r="BG26" s="101" t="str">
        <f t="shared" si="2"/>
        <v/>
      </c>
      <c r="BH26" s="102"/>
      <c r="BI26" s="124"/>
      <c r="BJ26" s="32">
        <f t="shared" si="4"/>
        <v>0</v>
      </c>
      <c r="BK26" s="32">
        <f t="shared" si="5"/>
        <v>0</v>
      </c>
      <c r="BL26" s="32">
        <f t="shared" si="6"/>
        <v>0</v>
      </c>
      <c r="BM26" s="60">
        <f t="shared" si="7"/>
        <v>0</v>
      </c>
      <c r="BN26" s="61">
        <f t="shared" si="3"/>
        <v>0</v>
      </c>
    </row>
    <row r="27" spans="1:66" s="3" customFormat="1" ht="21" customHeight="1" x14ac:dyDescent="0.15">
      <c r="A27" s="31"/>
      <c r="C27" s="160"/>
      <c r="D27" s="161"/>
      <c r="E27" s="161"/>
      <c r="F27" s="161"/>
      <c r="G27" s="161"/>
      <c r="H27" s="161"/>
      <c r="I27" s="161"/>
      <c r="J27" s="161"/>
      <c r="K27" s="122"/>
      <c r="L27" s="122"/>
      <c r="M27" s="122"/>
      <c r="N27" s="122"/>
      <c r="O27" s="122"/>
      <c r="P27" s="122"/>
      <c r="Q27" s="122"/>
      <c r="R27" s="122"/>
      <c r="S27" s="122"/>
      <c r="T27" s="122"/>
      <c r="U27" s="122"/>
      <c r="V27" s="122"/>
      <c r="W27" s="122"/>
      <c r="X27" s="123"/>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20" t="str">
        <f t="shared" si="0"/>
        <v/>
      </c>
      <c r="BB27" s="120"/>
      <c r="BC27" s="121"/>
      <c r="BD27" s="101" t="str">
        <f t="shared" si="1"/>
        <v/>
      </c>
      <c r="BE27" s="102"/>
      <c r="BF27" s="103"/>
      <c r="BG27" s="101" t="str">
        <f t="shared" si="2"/>
        <v/>
      </c>
      <c r="BH27" s="102"/>
      <c r="BI27" s="124"/>
      <c r="BJ27" s="32">
        <f t="shared" si="4"/>
        <v>0</v>
      </c>
      <c r="BK27" s="32">
        <f t="shared" si="5"/>
        <v>0</v>
      </c>
      <c r="BL27" s="32">
        <f t="shared" si="6"/>
        <v>0</v>
      </c>
      <c r="BM27" s="60">
        <f t="shared" si="7"/>
        <v>0</v>
      </c>
      <c r="BN27" s="61">
        <f t="shared" si="3"/>
        <v>0</v>
      </c>
    </row>
    <row r="28" spans="1:66" s="3" customFormat="1" ht="21" customHeight="1" x14ac:dyDescent="0.15">
      <c r="A28" s="31" t="s">
        <v>14</v>
      </c>
      <c r="C28" s="160"/>
      <c r="D28" s="161"/>
      <c r="E28" s="161"/>
      <c r="F28" s="161"/>
      <c r="G28" s="161"/>
      <c r="H28" s="161"/>
      <c r="I28" s="161"/>
      <c r="J28" s="161"/>
      <c r="K28" s="122"/>
      <c r="L28" s="122"/>
      <c r="M28" s="122"/>
      <c r="N28" s="122"/>
      <c r="O28" s="122"/>
      <c r="P28" s="122"/>
      <c r="Q28" s="122"/>
      <c r="R28" s="122"/>
      <c r="S28" s="122"/>
      <c r="T28" s="122"/>
      <c r="U28" s="122"/>
      <c r="V28" s="122"/>
      <c r="W28" s="122"/>
      <c r="X28" s="123"/>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20" t="str">
        <f t="shared" si="0"/>
        <v/>
      </c>
      <c r="BB28" s="120"/>
      <c r="BC28" s="121"/>
      <c r="BD28" s="101" t="str">
        <f t="shared" si="1"/>
        <v/>
      </c>
      <c r="BE28" s="102"/>
      <c r="BF28" s="103"/>
      <c r="BG28" s="101" t="str">
        <f t="shared" si="2"/>
        <v/>
      </c>
      <c r="BH28" s="102"/>
      <c r="BI28" s="124"/>
      <c r="BJ28" s="32">
        <f t="shared" si="4"/>
        <v>0</v>
      </c>
      <c r="BK28" s="32">
        <f t="shared" si="5"/>
        <v>0</v>
      </c>
      <c r="BL28" s="32">
        <f t="shared" si="6"/>
        <v>0</v>
      </c>
      <c r="BM28" s="60">
        <f t="shared" si="7"/>
        <v>0</v>
      </c>
      <c r="BN28" s="61">
        <f t="shared" si="3"/>
        <v>0</v>
      </c>
    </row>
    <row r="29" spans="1:66" s="3" customFormat="1" ht="21" customHeight="1" x14ac:dyDescent="0.15">
      <c r="A29" s="31" t="s">
        <v>15</v>
      </c>
      <c r="C29" s="160"/>
      <c r="D29" s="161"/>
      <c r="E29" s="161"/>
      <c r="F29" s="161"/>
      <c r="G29" s="161"/>
      <c r="H29" s="161"/>
      <c r="I29" s="161"/>
      <c r="J29" s="161"/>
      <c r="K29" s="161"/>
      <c r="L29" s="161"/>
      <c r="M29" s="161"/>
      <c r="N29" s="161"/>
      <c r="O29" s="161"/>
      <c r="P29" s="161"/>
      <c r="Q29" s="161"/>
      <c r="R29" s="122"/>
      <c r="S29" s="122"/>
      <c r="T29" s="122"/>
      <c r="U29" s="122"/>
      <c r="V29" s="122"/>
      <c r="W29" s="122"/>
      <c r="X29" s="123"/>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20" t="str">
        <f t="shared" si="0"/>
        <v/>
      </c>
      <c r="BB29" s="120"/>
      <c r="BC29" s="121"/>
      <c r="BD29" s="101" t="str">
        <f t="shared" si="1"/>
        <v/>
      </c>
      <c r="BE29" s="102"/>
      <c r="BF29" s="103"/>
      <c r="BG29" s="101" t="str">
        <f t="shared" si="2"/>
        <v/>
      </c>
      <c r="BH29" s="102"/>
      <c r="BI29" s="124"/>
      <c r="BJ29" s="32">
        <f t="shared" si="4"/>
        <v>0</v>
      </c>
      <c r="BK29" s="32">
        <f t="shared" si="5"/>
        <v>0</v>
      </c>
      <c r="BL29" s="32">
        <f t="shared" si="6"/>
        <v>0</v>
      </c>
      <c r="BM29" s="60">
        <f t="shared" si="7"/>
        <v>0</v>
      </c>
      <c r="BN29" s="61">
        <f t="shared" si="3"/>
        <v>0</v>
      </c>
    </row>
    <row r="30" spans="1:66" s="3" customFormat="1" ht="21" customHeight="1" thickBot="1" x14ac:dyDescent="0.2">
      <c r="A30" s="31" t="s">
        <v>161</v>
      </c>
      <c r="C30" s="158"/>
      <c r="D30" s="159"/>
      <c r="E30" s="159"/>
      <c r="F30" s="159"/>
      <c r="G30" s="159"/>
      <c r="H30" s="159"/>
      <c r="I30" s="159"/>
      <c r="J30" s="159"/>
      <c r="K30" s="162"/>
      <c r="L30" s="162"/>
      <c r="M30" s="162"/>
      <c r="N30" s="162"/>
      <c r="O30" s="162"/>
      <c r="P30" s="162"/>
      <c r="Q30" s="162"/>
      <c r="R30" s="162"/>
      <c r="S30" s="162"/>
      <c r="T30" s="162"/>
      <c r="U30" s="162"/>
      <c r="V30" s="162"/>
      <c r="W30" s="162"/>
      <c r="X30" s="176"/>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07" t="str">
        <f t="shared" si="0"/>
        <v/>
      </c>
      <c r="BB30" s="107"/>
      <c r="BC30" s="108"/>
      <c r="BD30" s="98" t="str">
        <f t="shared" si="1"/>
        <v/>
      </c>
      <c r="BE30" s="99"/>
      <c r="BF30" s="100"/>
      <c r="BG30" s="98" t="str">
        <f t="shared" si="2"/>
        <v/>
      </c>
      <c r="BH30" s="99"/>
      <c r="BI30" s="134"/>
      <c r="BJ30" s="32">
        <f t="shared" si="4"/>
        <v>0</v>
      </c>
      <c r="BK30" s="32">
        <f t="shared" si="5"/>
        <v>0</v>
      </c>
      <c r="BL30" s="32">
        <f t="shared" si="6"/>
        <v>0</v>
      </c>
      <c r="BM30" s="60">
        <f t="shared" si="7"/>
        <v>0</v>
      </c>
      <c r="BN30" s="61">
        <f t="shared" si="3"/>
        <v>0</v>
      </c>
    </row>
    <row r="31" spans="1:66" s="3" customFormat="1" ht="21" customHeight="1" thickTop="1" thickBot="1" x14ac:dyDescent="0.2">
      <c r="A31" s="31" t="s">
        <v>162</v>
      </c>
      <c r="B31" s="67"/>
      <c r="C31" s="178" t="s">
        <v>3</v>
      </c>
      <c r="D31" s="179"/>
      <c r="E31" s="179"/>
      <c r="F31" s="179"/>
      <c r="G31" s="179"/>
      <c r="H31" s="179"/>
      <c r="I31" s="179"/>
      <c r="J31" s="179"/>
      <c r="K31" s="179"/>
      <c r="L31" s="179"/>
      <c r="M31" s="179"/>
      <c r="N31" s="179"/>
      <c r="O31" s="179"/>
      <c r="P31" s="179"/>
      <c r="Q31" s="179"/>
      <c r="R31" s="179"/>
      <c r="S31" s="179"/>
      <c r="T31" s="179"/>
      <c r="U31" s="179"/>
      <c r="V31" s="179"/>
      <c r="W31" s="179"/>
      <c r="X31" s="180"/>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104" t="str">
        <f t="shared" si="8"/>
        <v/>
      </c>
      <c r="BB31" s="105" t="str">
        <f t="shared" si="8"/>
        <v/>
      </c>
      <c r="BC31" s="106" t="str">
        <f t="shared" si="8"/>
        <v/>
      </c>
      <c r="BD31" s="131" t="str">
        <f t="shared" si="8"/>
        <v/>
      </c>
      <c r="BE31" s="132" t="str">
        <f t="shared" si="8"/>
        <v/>
      </c>
      <c r="BF31" s="177" t="str">
        <f t="shared" si="8"/>
        <v/>
      </c>
      <c r="BG31" s="131" t="s">
        <v>12</v>
      </c>
      <c r="BH31" s="132" t="str">
        <f>IF(SUM(BH10:BH30)=0,"",SUM(BH10:BH30))</f>
        <v/>
      </c>
      <c r="BI31" s="133" t="str">
        <f>IF(SUM(BI10:BI30)=0,"",SUM(BI10:BI30))</f>
        <v/>
      </c>
      <c r="BN31" s="1"/>
    </row>
    <row r="32" spans="1:66" s="3" customFormat="1" ht="21" customHeight="1" x14ac:dyDescent="0.15">
      <c r="A32" s="31" t="s">
        <v>16</v>
      </c>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35" t="s">
        <v>33</v>
      </c>
      <c r="BB32" s="95"/>
      <c r="BC32" s="95"/>
      <c r="BD32" s="136"/>
      <c r="BE32" s="95">
        <f>ROUNDDOWN(SUM(BK10:BK30),1)</f>
        <v>0</v>
      </c>
      <c r="BF32" s="95"/>
      <c r="BG32" s="96"/>
      <c r="BH32" s="109" t="str">
        <f>IF(BE32&gt;0,"○","")</f>
        <v/>
      </c>
      <c r="BI32" s="110"/>
      <c r="BN32" s="1"/>
    </row>
    <row r="33" spans="1:64" s="28" customFormat="1" ht="21" customHeight="1" thickBot="1" x14ac:dyDescent="0.2">
      <c r="A33" s="31" t="s">
        <v>17</v>
      </c>
      <c r="B33" s="3"/>
      <c r="C33" s="27"/>
      <c r="D33" s="57"/>
      <c r="E33" s="57"/>
      <c r="F33" s="57"/>
      <c r="G33" s="57"/>
      <c r="H33" s="25"/>
      <c r="I33" s="57"/>
      <c r="J33" s="57"/>
      <c r="K33" s="25"/>
      <c r="L33" s="27"/>
      <c r="M33" s="57"/>
      <c r="N33" s="57"/>
      <c r="O33" s="25"/>
      <c r="P33" s="2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62"/>
      <c r="AU33" s="62"/>
      <c r="AV33" s="62"/>
      <c r="AW33" s="62"/>
      <c r="AX33" s="62"/>
      <c r="AY33" s="62"/>
      <c r="AZ33" s="63"/>
      <c r="BA33" s="93" t="s">
        <v>32</v>
      </c>
      <c r="BB33" s="94"/>
      <c r="BC33" s="94"/>
      <c r="BD33" s="94"/>
      <c r="BE33" s="94">
        <f>ROUNDDOWN(SUM(BL10:BL30),1)</f>
        <v>0</v>
      </c>
      <c r="BF33" s="94"/>
      <c r="BG33" s="97"/>
      <c r="BH33" s="91" t="str">
        <f>IF(SUM(BN10:BN30)&gt;0,"○","")</f>
        <v/>
      </c>
      <c r="BI33" s="92"/>
      <c r="BJ33" s="22"/>
    </row>
    <row r="34" spans="1:64" s="28" customFormat="1" ht="21" customHeight="1" thickBot="1" x14ac:dyDescent="0.2">
      <c r="A34" s="31"/>
      <c r="B34" s="3"/>
      <c r="C34" s="27" t="s">
        <v>55</v>
      </c>
      <c r="D34" s="57"/>
      <c r="E34" s="57"/>
      <c r="F34" s="57"/>
      <c r="G34" s="57"/>
      <c r="H34" s="25"/>
      <c r="I34" s="57"/>
      <c r="J34" s="57"/>
      <c r="K34" s="25"/>
      <c r="L34" s="68"/>
      <c r="M34" s="27" t="s">
        <v>56</v>
      </c>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117" t="s">
        <v>44</v>
      </c>
      <c r="AU34" s="118"/>
      <c r="AV34" s="118"/>
      <c r="AW34" s="118"/>
      <c r="AX34" s="118"/>
      <c r="AY34" s="118"/>
      <c r="AZ34" s="118"/>
      <c r="BA34" s="118"/>
      <c r="BB34" s="118"/>
      <c r="BC34" s="118"/>
      <c r="BD34" s="119"/>
      <c r="BE34" s="114">
        <f>ROUNDDOWN(SUM(BM10:BM30)+SUM(BL10:BL30)+SUM(BK10:BK30),1)</f>
        <v>0</v>
      </c>
      <c r="BF34" s="115"/>
      <c r="BG34" s="116"/>
      <c r="BH34" s="91" t="str">
        <f>IF(BE34=0,"",IF(BE34&gt;=H5/BJ5,"○",""))</f>
        <v/>
      </c>
      <c r="BI34" s="92"/>
      <c r="BJ34" s="22"/>
    </row>
    <row r="35" spans="1:64" s="28" customFormat="1" ht="20.25" customHeight="1" x14ac:dyDescent="0.15">
      <c r="A35" s="66" t="s">
        <v>18</v>
      </c>
      <c r="B35" s="3"/>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31"/>
      <c r="C36" s="22" t="s">
        <v>54</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36</v>
      </c>
      <c r="B37" s="3">
        <v>1.7</v>
      </c>
      <c r="C37" s="22" t="s">
        <v>50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37</v>
      </c>
      <c r="B38" s="3">
        <v>2</v>
      </c>
      <c r="C38" s="22" t="s">
        <v>130</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38</v>
      </c>
      <c r="B39" s="3">
        <v>2.5</v>
      </c>
      <c r="C39" s="22" t="s">
        <v>51</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47</v>
      </c>
      <c r="B40" s="28">
        <v>3</v>
      </c>
      <c r="C40" s="22" t="s">
        <v>52</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48</v>
      </c>
      <c r="B41" s="28">
        <v>5</v>
      </c>
      <c r="C41" s="23" t="s">
        <v>53</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55" t="s">
        <v>49</v>
      </c>
      <c r="B42" s="28">
        <v>6</v>
      </c>
      <c r="C42" s="23"/>
      <c r="D42" s="23" t="s">
        <v>19</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c r="E43" s="23" t="s">
        <v>21</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56" t="s">
        <v>117</v>
      </c>
      <c r="C44" s="23"/>
      <c r="D44" s="23" t="s">
        <v>20</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56" t="s">
        <v>118</v>
      </c>
      <c r="C45" s="23"/>
      <c r="D45" s="23" t="s">
        <v>22</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t="s">
        <v>119</v>
      </c>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c r="E47" s="23" t="s">
        <v>24</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69"/>
    </row>
    <row r="48" spans="1:64" s="28" customFormat="1" ht="14.25" x14ac:dyDescent="0.15">
      <c r="A48" s="3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L48" s="169"/>
    </row>
    <row r="49" spans="1:61" s="28" customFormat="1" ht="21" customHeight="1" x14ac:dyDescent="0.15">
      <c r="A49" s="30"/>
      <c r="C49" s="23"/>
      <c r="D49" s="29"/>
      <c r="E49" s="29"/>
      <c r="F49" s="29"/>
      <c r="G49" s="29"/>
      <c r="H49" s="29"/>
    </row>
    <row r="50" spans="1:61" s="28" customFormat="1" ht="21" customHeight="1" x14ac:dyDescent="0.15">
      <c r="A50" s="30"/>
      <c r="C50" s="29"/>
      <c r="D50" s="29"/>
      <c r="E50" s="29"/>
      <c r="F50" s="29"/>
      <c r="G50" s="29"/>
      <c r="H50" s="29"/>
    </row>
    <row r="51" spans="1:61" s="28" customFormat="1" ht="21" customHeight="1" x14ac:dyDescent="0.15">
      <c r="A51" s="30"/>
      <c r="C51" s="29"/>
      <c r="D51" s="29"/>
      <c r="E51" s="29"/>
      <c r="F51" s="29"/>
      <c r="G51" s="29"/>
      <c r="H51" s="29"/>
    </row>
    <row r="52" spans="1:61" s="28" customFormat="1" ht="21" customHeight="1" x14ac:dyDescent="0.15">
      <c r="A52" s="30"/>
      <c r="C52" s="29"/>
      <c r="D52" s="29"/>
      <c r="E52" s="29"/>
      <c r="F52" s="29"/>
      <c r="G52" s="29"/>
      <c r="H52" s="29"/>
    </row>
    <row r="53" spans="1:61" s="28" customFormat="1" ht="21" customHeight="1" x14ac:dyDescent="0.15">
      <c r="A53" s="30"/>
      <c r="C53" s="29"/>
      <c r="D53" s="29"/>
      <c r="E53" s="29"/>
      <c r="F53" s="29"/>
      <c r="G53" s="29"/>
      <c r="H53" s="29"/>
    </row>
    <row r="54" spans="1:61" s="28" customFormat="1" ht="21" customHeight="1" x14ac:dyDescent="0.15">
      <c r="A54" s="30"/>
      <c r="C54" s="29"/>
      <c r="D54" s="29"/>
      <c r="E54" s="29"/>
      <c r="F54" s="29"/>
      <c r="G54" s="29"/>
      <c r="H54" s="29"/>
    </row>
    <row r="55" spans="1:61" s="28" customFormat="1" ht="21" customHeight="1" x14ac:dyDescent="0.15">
      <c r="A55" s="30"/>
      <c r="C55" s="29"/>
      <c r="D55" s="29"/>
      <c r="E55" s="29"/>
      <c r="F55" s="29"/>
      <c r="G55" s="29"/>
      <c r="H55" s="29"/>
    </row>
    <row r="56" spans="1:61" s="28" customFormat="1" ht="21" customHeight="1" x14ac:dyDescent="0.15">
      <c r="A56" s="30"/>
      <c r="C56" s="29"/>
      <c r="D56" s="29"/>
      <c r="E56" s="29"/>
      <c r="F56" s="29"/>
      <c r="G56" s="29"/>
      <c r="H56" s="29"/>
    </row>
    <row r="57" spans="1:61" ht="21" customHeight="1" x14ac:dyDescent="0.15">
      <c r="B57" s="28"/>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1"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1"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sheetData>
  <mergeCells count="177">
    <mergeCell ref="BJ7:BJ8"/>
    <mergeCell ref="BH33:BI33"/>
    <mergeCell ref="K6:Q8"/>
    <mergeCell ref="R6:X8"/>
    <mergeCell ref="AT5:AZ5"/>
    <mergeCell ref="C2:BI2"/>
    <mergeCell ref="BG10:BI10"/>
    <mergeCell ref="BG9:BI9"/>
    <mergeCell ref="R9:X9"/>
    <mergeCell ref="BA9:BC9"/>
    <mergeCell ref="C10:J10"/>
    <mergeCell ref="AF6:AL6"/>
    <mergeCell ref="Y6:AE6"/>
    <mergeCell ref="K10:Q10"/>
    <mergeCell ref="K9:Q9"/>
    <mergeCell ref="BD6:BF8"/>
    <mergeCell ref="BD9:BF9"/>
    <mergeCell ref="BD10:BF10"/>
    <mergeCell ref="AT6:AZ6"/>
    <mergeCell ref="AM6:AS6"/>
    <mergeCell ref="R10:X10"/>
    <mergeCell ref="C11:J11"/>
    <mergeCell ref="BD13:BF13"/>
    <mergeCell ref="C13:J13"/>
    <mergeCell ref="K13:Q13"/>
    <mergeCell ref="K17:Q17"/>
    <mergeCell ref="R17:X17"/>
    <mergeCell ref="C6:J8"/>
    <mergeCell ref="BA6:BC8"/>
    <mergeCell ref="BA10:BC10"/>
    <mergeCell ref="R29:X29"/>
    <mergeCell ref="K25:Q25"/>
    <mergeCell ref="BG22:BI22"/>
    <mergeCell ref="BD20:BF20"/>
    <mergeCell ref="BG20:BI20"/>
    <mergeCell ref="BA20:BC20"/>
    <mergeCell ref="K11:Q11"/>
    <mergeCell ref="BL47:BL48"/>
    <mergeCell ref="BG6:BI8"/>
    <mergeCell ref="R30:X30"/>
    <mergeCell ref="BG29:BI29"/>
    <mergeCell ref="BD31:BF31"/>
    <mergeCell ref="C31:X31"/>
    <mergeCell ref="C9:J9"/>
    <mergeCell ref="C27:J27"/>
    <mergeCell ref="C26:J26"/>
    <mergeCell ref="C24:J24"/>
    <mergeCell ref="C25:J25"/>
    <mergeCell ref="BD25:BF25"/>
    <mergeCell ref="BD26:BF26"/>
    <mergeCell ref="BD21:BF21"/>
    <mergeCell ref="BA22:BC22"/>
    <mergeCell ref="BD22:BF22"/>
    <mergeCell ref="C23:J23"/>
    <mergeCell ref="AT3:BC3"/>
    <mergeCell ref="BD3:BE3"/>
    <mergeCell ref="BA12:BC12"/>
    <mergeCell ref="BD12:BF12"/>
    <mergeCell ref="BG12:BI12"/>
    <mergeCell ref="BA11:BC11"/>
    <mergeCell ref="BF3:BI3"/>
    <mergeCell ref="C21:J21"/>
    <mergeCell ref="C17:J17"/>
    <mergeCell ref="C18:J18"/>
    <mergeCell ref="K18:Q18"/>
    <mergeCell ref="R18:X18"/>
    <mergeCell ref="K21:Q21"/>
    <mergeCell ref="C19:J19"/>
    <mergeCell ref="K19:Q19"/>
    <mergeCell ref="K12:Q12"/>
    <mergeCell ref="R12:X12"/>
    <mergeCell ref="C20:J20"/>
    <mergeCell ref="K20:Q20"/>
    <mergeCell ref="BG14:BI14"/>
    <mergeCell ref="BG16:BI16"/>
    <mergeCell ref="C12:J12"/>
    <mergeCell ref="R13:X13"/>
    <mergeCell ref="BA13:BC13"/>
    <mergeCell ref="C16:J16"/>
    <mergeCell ref="K16:Q16"/>
    <mergeCell ref="R16:X16"/>
    <mergeCell ref="BA16:BC16"/>
    <mergeCell ref="BD16:BF16"/>
    <mergeCell ref="BA17:BC17"/>
    <mergeCell ref="BD17:BF17"/>
    <mergeCell ref="K14:Q14"/>
    <mergeCell ref="R14:X14"/>
    <mergeCell ref="BA14:BC14"/>
    <mergeCell ref="R15:X15"/>
    <mergeCell ref="BA15:BC15"/>
    <mergeCell ref="C15:J15"/>
    <mergeCell ref="BD14:BF14"/>
    <mergeCell ref="BD15:BF15"/>
    <mergeCell ref="C14:J14"/>
    <mergeCell ref="K15:Q15"/>
    <mergeCell ref="C30:J30"/>
    <mergeCell ref="C28:J28"/>
    <mergeCell ref="C29:J29"/>
    <mergeCell ref="K28:Q28"/>
    <mergeCell ref="K30:Q30"/>
    <mergeCell ref="R28:X28"/>
    <mergeCell ref="BD19:BF19"/>
    <mergeCell ref="BA21:BC21"/>
    <mergeCell ref="BD23:BF23"/>
    <mergeCell ref="K24:Q24"/>
    <mergeCell ref="K22:Q22"/>
    <mergeCell ref="K23:Q23"/>
    <mergeCell ref="R23:X23"/>
    <mergeCell ref="C22:J22"/>
    <mergeCell ref="K26:Q26"/>
    <mergeCell ref="BA26:BC26"/>
    <mergeCell ref="BA27:BC27"/>
    <mergeCell ref="BD28:BF28"/>
    <mergeCell ref="K29:Q29"/>
    <mergeCell ref="BA29:BC29"/>
    <mergeCell ref="BD27:BF27"/>
    <mergeCell ref="K27:Q27"/>
    <mergeCell ref="R26:X26"/>
    <mergeCell ref="R27:X27"/>
    <mergeCell ref="C4:G4"/>
    <mergeCell ref="H4:M4"/>
    <mergeCell ref="AB4:AE4"/>
    <mergeCell ref="AF4:AN4"/>
    <mergeCell ref="C5:G5"/>
    <mergeCell ref="H5:M5"/>
    <mergeCell ref="N5:R5"/>
    <mergeCell ref="S5:AA5"/>
    <mergeCell ref="N4:R4"/>
    <mergeCell ref="S4:AA4"/>
    <mergeCell ref="AB5:AE5"/>
    <mergeCell ref="AF5:AN5"/>
    <mergeCell ref="BE34:BG34"/>
    <mergeCell ref="AT34:BD34"/>
    <mergeCell ref="BA28:BC28"/>
    <mergeCell ref="BA25:BC25"/>
    <mergeCell ref="BD24:BF24"/>
    <mergeCell ref="BA24:BC24"/>
    <mergeCell ref="R25:X25"/>
    <mergeCell ref="R22:X22"/>
    <mergeCell ref="R20:X20"/>
    <mergeCell ref="R24:X24"/>
    <mergeCell ref="BA23:BC23"/>
    <mergeCell ref="BG21:BI21"/>
    <mergeCell ref="R21:X21"/>
    <mergeCell ref="R11:X11"/>
    <mergeCell ref="BG23:BI23"/>
    <mergeCell ref="BG11:BI11"/>
    <mergeCell ref="BD11:BF11"/>
    <mergeCell ref="R19:X19"/>
    <mergeCell ref="BA19:BC19"/>
    <mergeCell ref="BG26:BI26"/>
    <mergeCell ref="BG31:BI31"/>
    <mergeCell ref="BG30:BI30"/>
    <mergeCell ref="BA32:BD32"/>
    <mergeCell ref="AO4:AS4"/>
    <mergeCell ref="AT4:AZ4"/>
    <mergeCell ref="BH34:BI34"/>
    <mergeCell ref="AO5:AS5"/>
    <mergeCell ref="BA33:BD33"/>
    <mergeCell ref="BE32:BG32"/>
    <mergeCell ref="BE33:BG33"/>
    <mergeCell ref="BD30:BF30"/>
    <mergeCell ref="BD18:BF18"/>
    <mergeCell ref="BD29:BF29"/>
    <mergeCell ref="BA31:BC31"/>
    <mergeCell ref="BA30:BC30"/>
    <mergeCell ref="BH32:BI32"/>
    <mergeCell ref="BA18:BC18"/>
    <mergeCell ref="BG13:BI13"/>
    <mergeCell ref="BG15:BI15"/>
    <mergeCell ref="BG17:BI17"/>
    <mergeCell ref="BG19:BI19"/>
    <mergeCell ref="BG18:BI18"/>
    <mergeCell ref="BG24:BI24"/>
    <mergeCell ref="BG25:BI25"/>
    <mergeCell ref="BG28:BI28"/>
    <mergeCell ref="BG27:BI27"/>
  </mergeCells>
  <phoneticPr fontId="2"/>
  <dataValidations count="6">
    <dataValidation type="list" allowBlank="1" showInputMessage="1" showErrorMessage="1" sqref="BD3:BE3" xr:uid="{00000000-0002-0000-0000-000000000000}">
      <formula1>$A$3:$A$15</formula1>
    </dataValidation>
    <dataValidation type="list" allowBlank="1" showInputMessage="1" showErrorMessage="1" sqref="C10: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$A$37:$A$42</formula1>
    </dataValidation>
    <dataValidation type="list" allowBlank="1" showInputMessage="1" showErrorMessage="1" sqref="AT5:AZ5" xr:uid="{00000000-0002-0000-0000-000004000000}">
      <formula1>$A$35</formula1>
    </dataValidation>
    <dataValidation type="list" allowBlank="1" showInputMessage="1" showErrorMessage="1" sqref="AT4:AZ4" xr:uid="{00000000-0002-0000-0000-000005000000}">
      <formula1>$A$44:$A$46</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BN61"/>
  <sheetViews>
    <sheetView showGridLines="0" view="pageBreakPreview" topLeftCell="C1" zoomScaleNormal="100" zoomScaleSheetLayoutView="100" workbookViewId="0">
      <selection activeCell="C2" sqref="C2:BI2"/>
    </sheetView>
  </sheetViews>
  <sheetFormatPr defaultRowHeight="21" customHeight="1" x14ac:dyDescent="0.15"/>
  <cols>
    <col min="1" max="1" width="33.375" style="30" hidden="1" customWidth="1"/>
    <col min="2" max="2" width="45" style="1" hidden="1" customWidth="1"/>
    <col min="3" max="8" width="2.625" style="24" customWidth="1"/>
    <col min="9" max="24" width="2.625" style="1" customWidth="1"/>
    <col min="25" max="52" width="3.125" style="1" customWidth="1"/>
    <col min="53" max="61" width="2.625" style="1" customWidth="1"/>
    <col min="62" max="62" width="38.625" style="1" hidden="1" customWidth="1"/>
    <col min="63" max="63" width="40.125" style="1" hidden="1" customWidth="1"/>
    <col min="64" max="64" width="54.875" style="1" hidden="1" customWidth="1"/>
    <col min="65" max="67" width="9.875" style="1" customWidth="1"/>
    <col min="68" max="68" width="9" style="1" customWidth="1"/>
    <col min="69" max="16384" width="9" style="1"/>
  </cols>
  <sheetData>
    <row r="1" spans="1:64" ht="21" customHeight="1" x14ac:dyDescent="0.15">
      <c r="C1" s="85" t="s">
        <v>164</v>
      </c>
    </row>
    <row r="2" spans="1:64" ht="21.75" customHeight="1" thickBot="1" x14ac:dyDescent="0.2">
      <c r="C2" s="204" t="s">
        <v>156</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33" t="s">
        <v>26</v>
      </c>
    </row>
    <row r="3" spans="1:64"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56" t="s">
        <v>11</v>
      </c>
      <c r="AU3" s="157"/>
      <c r="AV3" s="157"/>
      <c r="AW3" s="157"/>
      <c r="AX3" s="157"/>
      <c r="AY3" s="157"/>
      <c r="AZ3" s="157"/>
      <c r="BA3" s="157"/>
      <c r="BB3" s="157"/>
      <c r="BC3" s="157"/>
      <c r="BD3" s="163"/>
      <c r="BE3" s="164"/>
      <c r="BF3" s="144" t="s">
        <v>153</v>
      </c>
      <c r="BG3" s="144"/>
      <c r="BH3" s="144"/>
      <c r="BI3" s="167"/>
      <c r="BJ3" s="32">
        <f>BD3*4</f>
        <v>0</v>
      </c>
    </row>
    <row r="4" spans="1:64" s="3" customFormat="1" ht="21" customHeight="1" thickBot="1" x14ac:dyDescent="0.2">
      <c r="A4" s="31">
        <v>33</v>
      </c>
      <c r="C4" s="137" t="s">
        <v>13</v>
      </c>
      <c r="D4" s="138"/>
      <c r="E4" s="138"/>
      <c r="F4" s="138"/>
      <c r="G4" s="139"/>
      <c r="H4" s="140"/>
      <c r="I4" s="141"/>
      <c r="J4" s="141"/>
      <c r="K4" s="141"/>
      <c r="L4" s="141"/>
      <c r="M4" s="142"/>
      <c r="N4" s="156" t="s">
        <v>91</v>
      </c>
      <c r="O4" s="157"/>
      <c r="P4" s="157"/>
      <c r="Q4" s="157"/>
      <c r="R4" s="157"/>
      <c r="S4" s="111"/>
      <c r="T4" s="112"/>
      <c r="U4" s="112"/>
      <c r="V4" s="112"/>
      <c r="W4" s="112"/>
      <c r="X4" s="112"/>
      <c r="Y4" s="112"/>
      <c r="Z4" s="112"/>
      <c r="AA4" s="113"/>
      <c r="AB4" s="150" t="s">
        <v>92</v>
      </c>
      <c r="AC4" s="151"/>
      <c r="AD4" s="151"/>
      <c r="AE4" s="152"/>
      <c r="AF4" s="146"/>
      <c r="AG4" s="146"/>
      <c r="AH4" s="146"/>
      <c r="AI4" s="146"/>
      <c r="AJ4" s="146"/>
      <c r="AK4" s="146"/>
      <c r="AL4" s="146"/>
      <c r="AM4" s="146"/>
      <c r="AN4" s="147"/>
      <c r="AO4" s="77" t="str">
        <f>IF(S5=A35,IF(H5=A40,"※人員配置基準満たさず",IF(H5=A42,"※人員配置基準満たさず","")),"")</f>
        <v/>
      </c>
      <c r="BJ4" s="59" t="s">
        <v>31</v>
      </c>
    </row>
    <row r="5" spans="1:64" s="3" customFormat="1" ht="21" customHeight="1" thickBot="1" x14ac:dyDescent="0.2">
      <c r="A5" s="31">
        <v>34</v>
      </c>
      <c r="C5" s="87" t="s">
        <v>93</v>
      </c>
      <c r="D5" s="88"/>
      <c r="E5" s="88"/>
      <c r="F5" s="88"/>
      <c r="G5" s="88"/>
      <c r="H5" s="230"/>
      <c r="I5" s="231"/>
      <c r="J5" s="231"/>
      <c r="K5" s="231"/>
      <c r="L5" s="231"/>
      <c r="M5" s="232"/>
      <c r="N5" s="150" t="s">
        <v>43</v>
      </c>
      <c r="O5" s="151"/>
      <c r="P5" s="151"/>
      <c r="Q5" s="151"/>
      <c r="R5" s="152"/>
      <c r="S5" s="233"/>
      <c r="T5" s="234"/>
      <c r="U5" s="234"/>
      <c r="V5" s="234"/>
      <c r="W5" s="234"/>
      <c r="X5" s="234"/>
      <c r="Y5" s="234"/>
      <c r="Z5" s="234"/>
      <c r="AA5" s="235"/>
      <c r="AB5" s="150" t="s">
        <v>30</v>
      </c>
      <c r="AC5" s="151"/>
      <c r="AD5" s="151"/>
      <c r="AE5" s="152"/>
      <c r="AF5" s="111"/>
      <c r="AG5" s="112"/>
      <c r="AH5" s="112"/>
      <c r="AI5" s="112"/>
      <c r="AJ5" s="112"/>
      <c r="AK5" s="112"/>
      <c r="AL5" s="112"/>
      <c r="AM5" s="112"/>
      <c r="AN5" s="113"/>
      <c r="AO5" s="87" t="s">
        <v>66</v>
      </c>
      <c r="AP5" s="88"/>
      <c r="AQ5" s="88"/>
      <c r="AR5" s="88"/>
      <c r="AS5" s="88"/>
      <c r="AT5" s="89"/>
      <c r="AU5" s="89"/>
      <c r="AV5" s="89"/>
      <c r="AW5" s="89"/>
      <c r="AX5" s="89"/>
      <c r="AY5" s="89"/>
      <c r="AZ5" s="90"/>
      <c r="BA5" s="65"/>
      <c r="BB5" s="65"/>
      <c r="BJ5" s="60">
        <f>IF(S5="",0,VLOOKUP(S5,A31:B35,2,FALSE))</f>
        <v>0</v>
      </c>
    </row>
    <row r="6" spans="1:64" s="3" customFormat="1" ht="21" customHeight="1" x14ac:dyDescent="0.15">
      <c r="A6" s="31">
        <v>35</v>
      </c>
      <c r="C6" s="236" t="s">
        <v>0</v>
      </c>
      <c r="D6" s="237"/>
      <c r="E6" s="237"/>
      <c r="F6" s="237"/>
      <c r="G6" s="238"/>
      <c r="H6" s="243" t="s">
        <v>1</v>
      </c>
      <c r="I6" s="237"/>
      <c r="J6" s="237"/>
      <c r="K6" s="237"/>
      <c r="L6" s="238"/>
      <c r="M6" s="243" t="s">
        <v>2</v>
      </c>
      <c r="N6" s="237"/>
      <c r="O6" s="237"/>
      <c r="P6" s="237"/>
      <c r="Q6" s="238"/>
      <c r="R6" s="246" t="s">
        <v>94</v>
      </c>
      <c r="S6" s="247"/>
      <c r="T6" s="247"/>
      <c r="U6" s="247"/>
      <c r="V6" s="247"/>
      <c r="W6" s="247"/>
      <c r="X6" s="248"/>
      <c r="Y6" s="218" t="s">
        <v>5</v>
      </c>
      <c r="Z6" s="219"/>
      <c r="AA6" s="219"/>
      <c r="AB6" s="219"/>
      <c r="AC6" s="219"/>
      <c r="AD6" s="219"/>
      <c r="AE6" s="220"/>
      <c r="AF6" s="218" t="s">
        <v>6</v>
      </c>
      <c r="AG6" s="219"/>
      <c r="AH6" s="219"/>
      <c r="AI6" s="219"/>
      <c r="AJ6" s="219"/>
      <c r="AK6" s="219"/>
      <c r="AL6" s="220"/>
      <c r="AM6" s="218" t="s">
        <v>7</v>
      </c>
      <c r="AN6" s="219"/>
      <c r="AO6" s="219"/>
      <c r="AP6" s="219"/>
      <c r="AQ6" s="219"/>
      <c r="AR6" s="219"/>
      <c r="AS6" s="220"/>
      <c r="AT6" s="225" t="s">
        <v>8</v>
      </c>
      <c r="AU6" s="226"/>
      <c r="AV6" s="226"/>
      <c r="AW6" s="226"/>
      <c r="AX6" s="226"/>
      <c r="AY6" s="226"/>
      <c r="AZ6" s="227"/>
      <c r="BA6" s="190" t="s">
        <v>3</v>
      </c>
      <c r="BB6" s="191"/>
      <c r="BC6" s="192"/>
      <c r="BD6" s="170" t="s">
        <v>9</v>
      </c>
      <c r="BE6" s="170"/>
      <c r="BF6" s="170"/>
      <c r="BG6" s="170" t="s">
        <v>4</v>
      </c>
      <c r="BH6" s="170"/>
      <c r="BI6" s="171"/>
    </row>
    <row r="7" spans="1:64" s="3" customFormat="1" ht="21" customHeight="1" x14ac:dyDescent="0.15">
      <c r="A7" s="31">
        <v>36</v>
      </c>
      <c r="C7" s="239"/>
      <c r="D7" s="240"/>
      <c r="E7" s="240"/>
      <c r="F7" s="240"/>
      <c r="G7" s="241"/>
      <c r="H7" s="244"/>
      <c r="I7" s="240"/>
      <c r="J7" s="240"/>
      <c r="K7" s="240"/>
      <c r="L7" s="241"/>
      <c r="M7" s="244"/>
      <c r="N7" s="240"/>
      <c r="O7" s="240"/>
      <c r="P7" s="240"/>
      <c r="Q7" s="241"/>
      <c r="R7" s="249"/>
      <c r="S7" s="250"/>
      <c r="T7" s="250"/>
      <c r="U7" s="250"/>
      <c r="V7" s="250"/>
      <c r="W7" s="250"/>
      <c r="X7" s="251"/>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93"/>
      <c r="BB7" s="194"/>
      <c r="BC7" s="194"/>
      <c r="BD7" s="172"/>
      <c r="BE7" s="172"/>
      <c r="BF7" s="172"/>
      <c r="BG7" s="172"/>
      <c r="BH7" s="172"/>
      <c r="BI7" s="173"/>
      <c r="BJ7" s="199" t="s">
        <v>27</v>
      </c>
    </row>
    <row r="8" spans="1:64" s="3" customFormat="1" ht="21" customHeight="1" thickBot="1" x14ac:dyDescent="0.2">
      <c r="A8" s="31">
        <v>37</v>
      </c>
      <c r="C8" s="178"/>
      <c r="D8" s="179"/>
      <c r="E8" s="179"/>
      <c r="F8" s="179"/>
      <c r="G8" s="242"/>
      <c r="H8" s="245"/>
      <c r="I8" s="179"/>
      <c r="J8" s="179"/>
      <c r="K8" s="179"/>
      <c r="L8" s="242"/>
      <c r="M8" s="245"/>
      <c r="N8" s="179"/>
      <c r="O8" s="179"/>
      <c r="P8" s="179"/>
      <c r="Q8" s="242"/>
      <c r="R8" s="252"/>
      <c r="S8" s="253"/>
      <c r="T8" s="253"/>
      <c r="U8" s="253"/>
      <c r="V8" s="253"/>
      <c r="W8" s="253"/>
      <c r="X8" s="254"/>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95"/>
      <c r="BB8" s="196"/>
      <c r="BC8" s="196"/>
      <c r="BD8" s="174"/>
      <c r="BE8" s="174"/>
      <c r="BF8" s="174"/>
      <c r="BG8" s="174"/>
      <c r="BH8" s="174"/>
      <c r="BI8" s="175"/>
      <c r="BJ8" s="200"/>
    </row>
    <row r="9" spans="1:64" s="3" customFormat="1" ht="21" customHeight="1" thickBot="1" x14ac:dyDescent="0.2">
      <c r="A9" s="31">
        <v>38</v>
      </c>
      <c r="C9" s="255" t="s">
        <v>95</v>
      </c>
      <c r="D9" s="256"/>
      <c r="E9" s="256"/>
      <c r="F9" s="256"/>
      <c r="G9" s="257"/>
      <c r="H9" s="258"/>
      <c r="I9" s="259"/>
      <c r="J9" s="259"/>
      <c r="K9" s="259"/>
      <c r="L9" s="260"/>
      <c r="M9" s="258"/>
      <c r="N9" s="259"/>
      <c r="O9" s="259"/>
      <c r="P9" s="259"/>
      <c r="Q9" s="260"/>
      <c r="R9" s="261" t="s">
        <v>96</v>
      </c>
      <c r="S9" s="262"/>
      <c r="T9" s="262"/>
      <c r="U9" s="262"/>
      <c r="V9" s="262"/>
      <c r="W9" s="262"/>
      <c r="X9" s="263"/>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264" t="str">
        <f>IF(M9="","",SUM(Y9:AZ9))</f>
        <v/>
      </c>
      <c r="BB9" s="264"/>
      <c r="BC9" s="265"/>
      <c r="BD9" s="208" t="str">
        <f>IF(M9="","",BA9/4)</f>
        <v/>
      </c>
      <c r="BE9" s="209"/>
      <c r="BF9" s="223"/>
      <c r="BG9" s="208" t="str">
        <f>IF(M9="","",IF(BA9/$BJ$3&gt;=1,1,ROUNDDOWN(BA9/$BJ$3,1)))</f>
        <v/>
      </c>
      <c r="BH9" s="209"/>
      <c r="BI9" s="210"/>
      <c r="BJ9" s="32">
        <f>IF(BA9="",0,BA9/BJ3)</f>
        <v>0</v>
      </c>
      <c r="BK9" s="34" t="s">
        <v>97</v>
      </c>
      <c r="BL9" s="34" t="s">
        <v>32</v>
      </c>
    </row>
    <row r="10" spans="1:64" s="3" customFormat="1" ht="21" customHeight="1" thickTop="1" x14ac:dyDescent="0.15">
      <c r="A10" s="31">
        <v>39</v>
      </c>
      <c r="C10" s="273"/>
      <c r="D10" s="274"/>
      <c r="E10" s="274"/>
      <c r="F10" s="274"/>
      <c r="G10" s="275"/>
      <c r="H10" s="276"/>
      <c r="I10" s="274"/>
      <c r="J10" s="274"/>
      <c r="K10" s="274"/>
      <c r="L10" s="275"/>
      <c r="M10" s="276"/>
      <c r="N10" s="274"/>
      <c r="O10" s="274"/>
      <c r="P10" s="274"/>
      <c r="Q10" s="275"/>
      <c r="R10" s="276"/>
      <c r="S10" s="274"/>
      <c r="T10" s="274"/>
      <c r="U10" s="274"/>
      <c r="V10" s="274"/>
      <c r="W10" s="274"/>
      <c r="X10" s="277"/>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278" t="str">
        <f t="shared" ref="BA10:BA30" si="0">IF(M10="","",SUM(Y10:AZ10))</f>
        <v/>
      </c>
      <c r="BB10" s="278"/>
      <c r="BC10" s="279"/>
      <c r="BD10" s="205" t="str">
        <f t="shared" ref="BD10:BD30" si="1">IF(M10="","",BA10/4)</f>
        <v/>
      </c>
      <c r="BE10" s="206"/>
      <c r="BF10" s="224"/>
      <c r="BG10" s="205" t="str">
        <f t="shared" ref="BG10:BG30" si="2">IF(M10="","",IF(BA10/$BJ$3&gt;=1,1,ROUNDDOWN(BA10/$BJ$3,1)))</f>
        <v/>
      </c>
      <c r="BH10" s="206"/>
      <c r="BI10" s="207"/>
      <c r="BJ10" s="32">
        <f>IF(BA10="",0,IF(BA10/$BJ$3&gt;1,1,BA10/$BJ$3))</f>
        <v>0</v>
      </c>
      <c r="BK10" s="32">
        <f>IF(C10=$A$18,BJ10,0)</f>
        <v>0</v>
      </c>
      <c r="BL10" s="32">
        <f>IF(C10=$A$19,BJ10,0)</f>
        <v>0</v>
      </c>
    </row>
    <row r="11" spans="1:64" s="3" customFormat="1" ht="21" customHeight="1" x14ac:dyDescent="0.15">
      <c r="A11" s="31">
        <v>40</v>
      </c>
      <c r="C11" s="266"/>
      <c r="D11" s="267"/>
      <c r="E11" s="267"/>
      <c r="F11" s="267"/>
      <c r="G11" s="268"/>
      <c r="H11" s="269"/>
      <c r="I11" s="267"/>
      <c r="J11" s="267"/>
      <c r="K11" s="267"/>
      <c r="L11" s="268"/>
      <c r="M11" s="269"/>
      <c r="N11" s="267"/>
      <c r="O11" s="267"/>
      <c r="P11" s="267"/>
      <c r="Q11" s="268"/>
      <c r="R11" s="269"/>
      <c r="S11" s="267"/>
      <c r="T11" s="267"/>
      <c r="U11" s="267"/>
      <c r="V11" s="267"/>
      <c r="W11" s="267"/>
      <c r="X11" s="270"/>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280" t="str">
        <f t="shared" si="0"/>
        <v/>
      </c>
      <c r="BB11" s="280"/>
      <c r="BC11" s="281"/>
      <c r="BD11" s="127" t="str">
        <f t="shared" si="1"/>
        <v/>
      </c>
      <c r="BE11" s="128"/>
      <c r="BF11" s="130"/>
      <c r="BG11" s="127" t="str">
        <f t="shared" si="2"/>
        <v/>
      </c>
      <c r="BH11" s="128"/>
      <c r="BI11" s="129"/>
      <c r="BJ11" s="32">
        <f t="shared" ref="BJ11:BJ30" si="3">IF(BA11="",0,IF(BA11/$BJ$3&gt;1,1,BA11/$BJ$3))</f>
        <v>0</v>
      </c>
      <c r="BK11" s="32">
        <f>IF(C11=$A$18,BJ11,0)</f>
        <v>0</v>
      </c>
      <c r="BL11" s="32">
        <f>IF(C11=$A$19,BJ11,0)</f>
        <v>0</v>
      </c>
    </row>
    <row r="12" spans="1:64" s="3" customFormat="1" ht="21" customHeight="1" x14ac:dyDescent="0.15">
      <c r="A12" s="31">
        <v>41</v>
      </c>
      <c r="C12" s="266"/>
      <c r="D12" s="267"/>
      <c r="E12" s="267"/>
      <c r="F12" s="267"/>
      <c r="G12" s="268"/>
      <c r="H12" s="269"/>
      <c r="I12" s="267"/>
      <c r="J12" s="267"/>
      <c r="K12" s="267"/>
      <c r="L12" s="268"/>
      <c r="M12" s="269"/>
      <c r="N12" s="267"/>
      <c r="O12" s="267"/>
      <c r="P12" s="267"/>
      <c r="Q12" s="268"/>
      <c r="R12" s="269"/>
      <c r="S12" s="267"/>
      <c r="T12" s="267"/>
      <c r="U12" s="267"/>
      <c r="V12" s="267"/>
      <c r="W12" s="267"/>
      <c r="X12" s="270"/>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271" t="str">
        <f t="shared" si="0"/>
        <v/>
      </c>
      <c r="BB12" s="271"/>
      <c r="BC12" s="272"/>
      <c r="BD12" s="101" t="str">
        <f t="shared" si="1"/>
        <v/>
      </c>
      <c r="BE12" s="102"/>
      <c r="BF12" s="103"/>
      <c r="BG12" s="101" t="str">
        <f t="shared" si="2"/>
        <v/>
      </c>
      <c r="BH12" s="102"/>
      <c r="BI12" s="124"/>
      <c r="BJ12" s="32">
        <f t="shared" si="3"/>
        <v>0</v>
      </c>
      <c r="BK12" s="32">
        <f t="shared" ref="BK12:BK30" si="4">IF(C12=$A$18,BJ12,0)</f>
        <v>0</v>
      </c>
      <c r="BL12" s="32">
        <f t="shared" ref="BL12:BL30" si="5">IF(C12=$A$19,BJ12,0)</f>
        <v>0</v>
      </c>
    </row>
    <row r="13" spans="1:64" s="3" customFormat="1" ht="21" customHeight="1" x14ac:dyDescent="0.15">
      <c r="A13" s="31">
        <v>42</v>
      </c>
      <c r="C13" s="266"/>
      <c r="D13" s="267"/>
      <c r="E13" s="267"/>
      <c r="F13" s="267"/>
      <c r="G13" s="268"/>
      <c r="H13" s="269"/>
      <c r="I13" s="267"/>
      <c r="J13" s="267"/>
      <c r="K13" s="267"/>
      <c r="L13" s="268"/>
      <c r="M13" s="269"/>
      <c r="N13" s="267"/>
      <c r="O13" s="267"/>
      <c r="P13" s="267"/>
      <c r="Q13" s="268"/>
      <c r="R13" s="269"/>
      <c r="S13" s="267"/>
      <c r="T13" s="267"/>
      <c r="U13" s="267"/>
      <c r="V13" s="267"/>
      <c r="W13" s="267"/>
      <c r="X13" s="270"/>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271" t="str">
        <f t="shared" si="0"/>
        <v/>
      </c>
      <c r="BB13" s="271"/>
      <c r="BC13" s="272"/>
      <c r="BD13" s="101" t="str">
        <f t="shared" si="1"/>
        <v/>
      </c>
      <c r="BE13" s="102"/>
      <c r="BF13" s="103"/>
      <c r="BG13" s="101" t="str">
        <f t="shared" si="2"/>
        <v/>
      </c>
      <c r="BH13" s="102"/>
      <c r="BI13" s="124"/>
      <c r="BJ13" s="32">
        <f t="shared" si="3"/>
        <v>0</v>
      </c>
      <c r="BK13" s="32">
        <f t="shared" si="4"/>
        <v>0</v>
      </c>
      <c r="BL13" s="32">
        <f t="shared" si="5"/>
        <v>0</v>
      </c>
    </row>
    <row r="14" spans="1:64" s="3" customFormat="1" ht="21" customHeight="1" x14ac:dyDescent="0.15">
      <c r="A14" s="31">
        <v>43</v>
      </c>
      <c r="C14" s="266"/>
      <c r="D14" s="267"/>
      <c r="E14" s="267"/>
      <c r="F14" s="267"/>
      <c r="G14" s="268"/>
      <c r="H14" s="269"/>
      <c r="I14" s="267"/>
      <c r="J14" s="267"/>
      <c r="K14" s="267"/>
      <c r="L14" s="268"/>
      <c r="M14" s="269"/>
      <c r="N14" s="267"/>
      <c r="O14" s="267"/>
      <c r="P14" s="267"/>
      <c r="Q14" s="268"/>
      <c r="R14" s="269"/>
      <c r="S14" s="267"/>
      <c r="T14" s="267"/>
      <c r="U14" s="267"/>
      <c r="V14" s="267"/>
      <c r="W14" s="267"/>
      <c r="X14" s="270"/>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271" t="str">
        <f t="shared" si="0"/>
        <v/>
      </c>
      <c r="BB14" s="271"/>
      <c r="BC14" s="272"/>
      <c r="BD14" s="101" t="str">
        <f t="shared" si="1"/>
        <v/>
      </c>
      <c r="BE14" s="102"/>
      <c r="BF14" s="103"/>
      <c r="BG14" s="101" t="str">
        <f t="shared" si="2"/>
        <v/>
      </c>
      <c r="BH14" s="102"/>
      <c r="BI14" s="124"/>
      <c r="BJ14" s="32">
        <f t="shared" si="3"/>
        <v>0</v>
      </c>
      <c r="BK14" s="32">
        <f t="shared" si="4"/>
        <v>0</v>
      </c>
      <c r="BL14" s="32">
        <f t="shared" si="5"/>
        <v>0</v>
      </c>
    </row>
    <row r="15" spans="1:64" s="3" customFormat="1" ht="21" customHeight="1" x14ac:dyDescent="0.15">
      <c r="A15" s="31">
        <v>44</v>
      </c>
      <c r="C15" s="266"/>
      <c r="D15" s="267"/>
      <c r="E15" s="267"/>
      <c r="F15" s="267"/>
      <c r="G15" s="268"/>
      <c r="H15" s="269"/>
      <c r="I15" s="267"/>
      <c r="J15" s="267"/>
      <c r="K15" s="267"/>
      <c r="L15" s="268"/>
      <c r="M15" s="269"/>
      <c r="N15" s="267"/>
      <c r="O15" s="267"/>
      <c r="P15" s="267"/>
      <c r="Q15" s="268"/>
      <c r="R15" s="269"/>
      <c r="S15" s="267"/>
      <c r="T15" s="267"/>
      <c r="U15" s="267"/>
      <c r="V15" s="267"/>
      <c r="W15" s="267"/>
      <c r="X15" s="270"/>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271" t="str">
        <f t="shared" si="0"/>
        <v/>
      </c>
      <c r="BB15" s="271"/>
      <c r="BC15" s="272"/>
      <c r="BD15" s="101" t="str">
        <f t="shared" si="1"/>
        <v/>
      </c>
      <c r="BE15" s="102"/>
      <c r="BF15" s="103"/>
      <c r="BG15" s="101" t="str">
        <f t="shared" si="2"/>
        <v/>
      </c>
      <c r="BH15" s="102"/>
      <c r="BI15" s="124"/>
      <c r="BJ15" s="32">
        <f t="shared" si="3"/>
        <v>0</v>
      </c>
      <c r="BK15" s="32">
        <f t="shared" si="4"/>
        <v>0</v>
      </c>
      <c r="BL15" s="32">
        <f t="shared" si="5"/>
        <v>0</v>
      </c>
    </row>
    <row r="16" spans="1:64" s="3" customFormat="1" ht="21" customHeight="1" x14ac:dyDescent="0.15">
      <c r="A16" s="31"/>
      <c r="C16" s="266"/>
      <c r="D16" s="267"/>
      <c r="E16" s="267"/>
      <c r="F16" s="267"/>
      <c r="G16" s="268"/>
      <c r="H16" s="269"/>
      <c r="I16" s="267"/>
      <c r="J16" s="267"/>
      <c r="K16" s="267"/>
      <c r="L16" s="268"/>
      <c r="M16" s="269"/>
      <c r="N16" s="267"/>
      <c r="O16" s="267"/>
      <c r="P16" s="267"/>
      <c r="Q16" s="268"/>
      <c r="R16" s="269"/>
      <c r="S16" s="267"/>
      <c r="T16" s="267"/>
      <c r="U16" s="267"/>
      <c r="V16" s="267"/>
      <c r="W16" s="267"/>
      <c r="X16" s="270"/>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271" t="str">
        <f t="shared" si="0"/>
        <v/>
      </c>
      <c r="BB16" s="271"/>
      <c r="BC16" s="272"/>
      <c r="BD16" s="101" t="str">
        <f t="shared" si="1"/>
        <v/>
      </c>
      <c r="BE16" s="102"/>
      <c r="BF16" s="103"/>
      <c r="BG16" s="101" t="str">
        <f t="shared" si="2"/>
        <v/>
      </c>
      <c r="BH16" s="102"/>
      <c r="BI16" s="124"/>
      <c r="BJ16" s="32">
        <f t="shared" si="3"/>
        <v>0</v>
      </c>
      <c r="BK16" s="32">
        <f t="shared" si="4"/>
        <v>0</v>
      </c>
      <c r="BL16" s="32">
        <f t="shared" si="5"/>
        <v>0</v>
      </c>
    </row>
    <row r="17" spans="1:66" s="3" customFormat="1" ht="21" customHeight="1" x14ac:dyDescent="0.15">
      <c r="A17" s="31" t="s">
        <v>28</v>
      </c>
      <c r="C17" s="266"/>
      <c r="D17" s="267"/>
      <c r="E17" s="267"/>
      <c r="F17" s="267"/>
      <c r="G17" s="268"/>
      <c r="H17" s="269"/>
      <c r="I17" s="267"/>
      <c r="J17" s="267"/>
      <c r="K17" s="267"/>
      <c r="L17" s="268"/>
      <c r="M17" s="269"/>
      <c r="N17" s="267"/>
      <c r="O17" s="267"/>
      <c r="P17" s="267"/>
      <c r="Q17" s="268"/>
      <c r="R17" s="269"/>
      <c r="S17" s="267"/>
      <c r="T17" s="267"/>
      <c r="U17" s="267"/>
      <c r="V17" s="267"/>
      <c r="W17" s="267"/>
      <c r="X17" s="270"/>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271" t="str">
        <f t="shared" si="0"/>
        <v/>
      </c>
      <c r="BB17" s="271"/>
      <c r="BC17" s="272"/>
      <c r="BD17" s="101" t="str">
        <f t="shared" si="1"/>
        <v/>
      </c>
      <c r="BE17" s="102"/>
      <c r="BF17" s="103"/>
      <c r="BG17" s="101" t="str">
        <f t="shared" si="2"/>
        <v/>
      </c>
      <c r="BH17" s="102"/>
      <c r="BI17" s="124"/>
      <c r="BJ17" s="32">
        <f t="shared" si="3"/>
        <v>0</v>
      </c>
      <c r="BK17" s="32">
        <f t="shared" si="4"/>
        <v>0</v>
      </c>
      <c r="BL17" s="32">
        <f t="shared" si="5"/>
        <v>0</v>
      </c>
    </row>
    <row r="18" spans="1:66" s="3" customFormat="1" ht="21" customHeight="1" x14ac:dyDescent="0.15">
      <c r="A18" s="31" t="s">
        <v>97</v>
      </c>
      <c r="C18" s="266"/>
      <c r="D18" s="267"/>
      <c r="E18" s="267"/>
      <c r="F18" s="267"/>
      <c r="G18" s="268"/>
      <c r="H18" s="269"/>
      <c r="I18" s="267"/>
      <c r="J18" s="267"/>
      <c r="K18" s="267"/>
      <c r="L18" s="268"/>
      <c r="M18" s="269"/>
      <c r="N18" s="267"/>
      <c r="O18" s="267"/>
      <c r="P18" s="267"/>
      <c r="Q18" s="268"/>
      <c r="R18" s="269"/>
      <c r="S18" s="267"/>
      <c r="T18" s="267"/>
      <c r="U18" s="267"/>
      <c r="V18" s="267"/>
      <c r="W18" s="267"/>
      <c r="X18" s="270"/>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271" t="str">
        <f t="shared" si="0"/>
        <v/>
      </c>
      <c r="BB18" s="271"/>
      <c r="BC18" s="272"/>
      <c r="BD18" s="101" t="str">
        <f t="shared" si="1"/>
        <v/>
      </c>
      <c r="BE18" s="102"/>
      <c r="BF18" s="103"/>
      <c r="BG18" s="101" t="str">
        <f t="shared" si="2"/>
        <v/>
      </c>
      <c r="BH18" s="102"/>
      <c r="BI18" s="124"/>
      <c r="BJ18" s="32">
        <f t="shared" si="3"/>
        <v>0</v>
      </c>
      <c r="BK18" s="32">
        <f t="shared" si="4"/>
        <v>0</v>
      </c>
      <c r="BL18" s="32">
        <f t="shared" si="5"/>
        <v>0</v>
      </c>
    </row>
    <row r="19" spans="1:66" s="3" customFormat="1" ht="21" customHeight="1" x14ac:dyDescent="0.15">
      <c r="A19" s="31" t="s">
        <v>32</v>
      </c>
      <c r="C19" s="266"/>
      <c r="D19" s="267"/>
      <c r="E19" s="267"/>
      <c r="F19" s="267"/>
      <c r="G19" s="268"/>
      <c r="H19" s="269"/>
      <c r="I19" s="267"/>
      <c r="J19" s="267"/>
      <c r="K19" s="267"/>
      <c r="L19" s="268"/>
      <c r="M19" s="269"/>
      <c r="N19" s="267"/>
      <c r="O19" s="267"/>
      <c r="P19" s="267"/>
      <c r="Q19" s="268"/>
      <c r="R19" s="269"/>
      <c r="S19" s="267"/>
      <c r="T19" s="267"/>
      <c r="U19" s="267"/>
      <c r="V19" s="267"/>
      <c r="W19" s="267"/>
      <c r="X19" s="270"/>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271" t="str">
        <f t="shared" si="0"/>
        <v/>
      </c>
      <c r="BB19" s="271"/>
      <c r="BC19" s="272"/>
      <c r="BD19" s="101" t="str">
        <f t="shared" si="1"/>
        <v/>
      </c>
      <c r="BE19" s="102"/>
      <c r="BF19" s="103"/>
      <c r="BG19" s="101" t="str">
        <f t="shared" si="2"/>
        <v/>
      </c>
      <c r="BH19" s="102"/>
      <c r="BI19" s="124"/>
      <c r="BJ19" s="32">
        <f t="shared" si="3"/>
        <v>0</v>
      </c>
      <c r="BK19" s="32">
        <f t="shared" si="4"/>
        <v>0</v>
      </c>
      <c r="BL19" s="32">
        <f t="shared" si="5"/>
        <v>0</v>
      </c>
    </row>
    <row r="20" spans="1:66" s="3" customFormat="1" ht="21" customHeight="1" x14ac:dyDescent="0.15">
      <c r="A20" s="31" t="s">
        <v>160</v>
      </c>
      <c r="C20" s="266"/>
      <c r="D20" s="267"/>
      <c r="E20" s="267"/>
      <c r="F20" s="267"/>
      <c r="G20" s="268"/>
      <c r="H20" s="269"/>
      <c r="I20" s="267"/>
      <c r="J20" s="267"/>
      <c r="K20" s="267"/>
      <c r="L20" s="268"/>
      <c r="M20" s="269"/>
      <c r="N20" s="267"/>
      <c r="O20" s="267"/>
      <c r="P20" s="267"/>
      <c r="Q20" s="268"/>
      <c r="R20" s="269"/>
      <c r="S20" s="267"/>
      <c r="T20" s="267"/>
      <c r="U20" s="267"/>
      <c r="V20" s="267"/>
      <c r="W20" s="267"/>
      <c r="X20" s="270"/>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271" t="str">
        <f t="shared" si="0"/>
        <v/>
      </c>
      <c r="BB20" s="271"/>
      <c r="BC20" s="272"/>
      <c r="BD20" s="101" t="str">
        <f t="shared" si="1"/>
        <v/>
      </c>
      <c r="BE20" s="102"/>
      <c r="BF20" s="103"/>
      <c r="BG20" s="101" t="str">
        <f t="shared" si="2"/>
        <v/>
      </c>
      <c r="BH20" s="102"/>
      <c r="BI20" s="124"/>
      <c r="BJ20" s="32">
        <f t="shared" si="3"/>
        <v>0</v>
      </c>
      <c r="BK20" s="32">
        <f t="shared" si="4"/>
        <v>0</v>
      </c>
      <c r="BL20" s="32">
        <f t="shared" si="5"/>
        <v>0</v>
      </c>
    </row>
    <row r="21" spans="1:66" s="3" customFormat="1" ht="21" customHeight="1" x14ac:dyDescent="0.15">
      <c r="A21" s="31"/>
      <c r="C21" s="266"/>
      <c r="D21" s="267"/>
      <c r="E21" s="267"/>
      <c r="F21" s="267"/>
      <c r="G21" s="268"/>
      <c r="H21" s="269"/>
      <c r="I21" s="267"/>
      <c r="J21" s="267"/>
      <c r="K21" s="267"/>
      <c r="L21" s="268"/>
      <c r="M21" s="269"/>
      <c r="N21" s="267"/>
      <c r="O21" s="267"/>
      <c r="P21" s="267"/>
      <c r="Q21" s="268"/>
      <c r="R21" s="269"/>
      <c r="S21" s="267"/>
      <c r="T21" s="267"/>
      <c r="U21" s="267"/>
      <c r="V21" s="267"/>
      <c r="W21" s="267"/>
      <c r="X21" s="270"/>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271" t="str">
        <f t="shared" si="0"/>
        <v/>
      </c>
      <c r="BB21" s="271"/>
      <c r="BC21" s="272"/>
      <c r="BD21" s="101" t="str">
        <f t="shared" si="1"/>
        <v/>
      </c>
      <c r="BE21" s="102"/>
      <c r="BF21" s="103"/>
      <c r="BG21" s="101" t="str">
        <f t="shared" si="2"/>
        <v/>
      </c>
      <c r="BH21" s="102"/>
      <c r="BI21" s="124"/>
      <c r="BJ21" s="32">
        <f t="shared" si="3"/>
        <v>0</v>
      </c>
      <c r="BK21" s="32">
        <f t="shared" si="4"/>
        <v>0</v>
      </c>
      <c r="BL21" s="32">
        <f t="shared" si="5"/>
        <v>0</v>
      </c>
    </row>
    <row r="22" spans="1:66" s="3" customFormat="1" ht="21" customHeight="1" x14ac:dyDescent="0.15">
      <c r="A22" s="31" t="s">
        <v>14</v>
      </c>
      <c r="C22" s="266"/>
      <c r="D22" s="267"/>
      <c r="E22" s="267"/>
      <c r="F22" s="267"/>
      <c r="G22" s="268"/>
      <c r="H22" s="269"/>
      <c r="I22" s="267"/>
      <c r="J22" s="267"/>
      <c r="K22" s="267"/>
      <c r="L22" s="268"/>
      <c r="M22" s="269"/>
      <c r="N22" s="267"/>
      <c r="O22" s="267"/>
      <c r="P22" s="267"/>
      <c r="Q22" s="268"/>
      <c r="R22" s="269"/>
      <c r="S22" s="267"/>
      <c r="T22" s="267"/>
      <c r="U22" s="267"/>
      <c r="V22" s="267"/>
      <c r="W22" s="267"/>
      <c r="X22" s="270"/>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271" t="str">
        <f t="shared" si="0"/>
        <v/>
      </c>
      <c r="BB22" s="271"/>
      <c r="BC22" s="272"/>
      <c r="BD22" s="101" t="str">
        <f t="shared" si="1"/>
        <v/>
      </c>
      <c r="BE22" s="102"/>
      <c r="BF22" s="103"/>
      <c r="BG22" s="101" t="str">
        <f t="shared" si="2"/>
        <v/>
      </c>
      <c r="BH22" s="102"/>
      <c r="BI22" s="124"/>
      <c r="BJ22" s="32">
        <f t="shared" si="3"/>
        <v>0</v>
      </c>
      <c r="BK22" s="32">
        <f t="shared" si="4"/>
        <v>0</v>
      </c>
      <c r="BL22" s="32">
        <f t="shared" si="5"/>
        <v>0</v>
      </c>
    </row>
    <row r="23" spans="1:66" s="3" customFormat="1" ht="21" customHeight="1" x14ac:dyDescent="0.15">
      <c r="A23" s="31" t="s">
        <v>15</v>
      </c>
      <c r="C23" s="266"/>
      <c r="D23" s="267"/>
      <c r="E23" s="267"/>
      <c r="F23" s="267"/>
      <c r="G23" s="268"/>
      <c r="H23" s="269"/>
      <c r="I23" s="267"/>
      <c r="J23" s="267"/>
      <c r="K23" s="267"/>
      <c r="L23" s="268"/>
      <c r="M23" s="269"/>
      <c r="N23" s="267"/>
      <c r="O23" s="267"/>
      <c r="P23" s="267"/>
      <c r="Q23" s="268"/>
      <c r="R23" s="269"/>
      <c r="S23" s="267"/>
      <c r="T23" s="267"/>
      <c r="U23" s="267"/>
      <c r="V23" s="267"/>
      <c r="W23" s="267"/>
      <c r="X23" s="270"/>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271" t="str">
        <f t="shared" si="0"/>
        <v/>
      </c>
      <c r="BB23" s="271"/>
      <c r="BC23" s="272"/>
      <c r="BD23" s="101" t="str">
        <f t="shared" si="1"/>
        <v/>
      </c>
      <c r="BE23" s="102"/>
      <c r="BF23" s="103"/>
      <c r="BG23" s="101" t="str">
        <f t="shared" si="2"/>
        <v/>
      </c>
      <c r="BH23" s="102"/>
      <c r="BI23" s="124"/>
      <c r="BJ23" s="32">
        <f t="shared" si="3"/>
        <v>0</v>
      </c>
      <c r="BK23" s="32">
        <f t="shared" si="4"/>
        <v>0</v>
      </c>
      <c r="BL23" s="32">
        <f t="shared" si="5"/>
        <v>0</v>
      </c>
    </row>
    <row r="24" spans="1:66" s="3" customFormat="1" ht="21" customHeight="1" x14ac:dyDescent="0.15">
      <c r="A24" s="31" t="s">
        <v>161</v>
      </c>
      <c r="C24" s="266"/>
      <c r="D24" s="267"/>
      <c r="E24" s="267"/>
      <c r="F24" s="267"/>
      <c r="G24" s="268"/>
      <c r="H24" s="269"/>
      <c r="I24" s="267"/>
      <c r="J24" s="267"/>
      <c r="K24" s="267"/>
      <c r="L24" s="268"/>
      <c r="M24" s="269"/>
      <c r="N24" s="267"/>
      <c r="O24" s="267"/>
      <c r="P24" s="267"/>
      <c r="Q24" s="268"/>
      <c r="R24" s="269"/>
      <c r="S24" s="267"/>
      <c r="T24" s="267"/>
      <c r="U24" s="267"/>
      <c r="V24" s="267"/>
      <c r="W24" s="267"/>
      <c r="X24" s="270"/>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271" t="str">
        <f t="shared" si="0"/>
        <v/>
      </c>
      <c r="BB24" s="271"/>
      <c r="BC24" s="272"/>
      <c r="BD24" s="101" t="str">
        <f t="shared" si="1"/>
        <v/>
      </c>
      <c r="BE24" s="102"/>
      <c r="BF24" s="103"/>
      <c r="BG24" s="101" t="str">
        <f t="shared" si="2"/>
        <v/>
      </c>
      <c r="BH24" s="102"/>
      <c r="BI24" s="124"/>
      <c r="BJ24" s="32">
        <f t="shared" si="3"/>
        <v>0</v>
      </c>
      <c r="BK24" s="32">
        <f t="shared" si="4"/>
        <v>0</v>
      </c>
      <c r="BL24" s="32">
        <f t="shared" si="5"/>
        <v>0</v>
      </c>
    </row>
    <row r="25" spans="1:66" s="3" customFormat="1" ht="21" customHeight="1" x14ac:dyDescent="0.15">
      <c r="A25" s="31" t="s">
        <v>162</v>
      </c>
      <c r="C25" s="266"/>
      <c r="D25" s="267"/>
      <c r="E25" s="267"/>
      <c r="F25" s="267"/>
      <c r="G25" s="268"/>
      <c r="H25" s="269"/>
      <c r="I25" s="267"/>
      <c r="J25" s="267"/>
      <c r="K25" s="267"/>
      <c r="L25" s="268"/>
      <c r="M25" s="269"/>
      <c r="N25" s="267"/>
      <c r="O25" s="267"/>
      <c r="P25" s="267"/>
      <c r="Q25" s="268"/>
      <c r="R25" s="269"/>
      <c r="S25" s="267"/>
      <c r="T25" s="267"/>
      <c r="U25" s="267"/>
      <c r="V25" s="267"/>
      <c r="W25" s="267"/>
      <c r="X25" s="270"/>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271" t="str">
        <f t="shared" si="0"/>
        <v/>
      </c>
      <c r="BB25" s="271"/>
      <c r="BC25" s="272"/>
      <c r="BD25" s="101" t="str">
        <f t="shared" si="1"/>
        <v/>
      </c>
      <c r="BE25" s="102"/>
      <c r="BF25" s="103"/>
      <c r="BG25" s="101" t="str">
        <f t="shared" si="2"/>
        <v/>
      </c>
      <c r="BH25" s="102"/>
      <c r="BI25" s="124"/>
      <c r="BJ25" s="32">
        <f t="shared" si="3"/>
        <v>0</v>
      </c>
      <c r="BK25" s="32">
        <f t="shared" si="4"/>
        <v>0</v>
      </c>
      <c r="BL25" s="32">
        <f t="shared" si="5"/>
        <v>0</v>
      </c>
    </row>
    <row r="26" spans="1:66" s="3" customFormat="1" ht="21" customHeight="1" x14ac:dyDescent="0.15">
      <c r="A26" s="31" t="s">
        <v>16</v>
      </c>
      <c r="C26" s="266"/>
      <c r="D26" s="267"/>
      <c r="E26" s="267"/>
      <c r="F26" s="267"/>
      <c r="G26" s="268"/>
      <c r="H26" s="269"/>
      <c r="I26" s="267"/>
      <c r="J26" s="267"/>
      <c r="K26" s="267"/>
      <c r="L26" s="268"/>
      <c r="M26" s="269"/>
      <c r="N26" s="267"/>
      <c r="O26" s="267"/>
      <c r="P26" s="267"/>
      <c r="Q26" s="268"/>
      <c r="R26" s="269"/>
      <c r="S26" s="267"/>
      <c r="T26" s="267"/>
      <c r="U26" s="267"/>
      <c r="V26" s="267"/>
      <c r="W26" s="267"/>
      <c r="X26" s="270"/>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271" t="str">
        <f t="shared" si="0"/>
        <v/>
      </c>
      <c r="BB26" s="271"/>
      <c r="BC26" s="272"/>
      <c r="BD26" s="101" t="str">
        <f t="shared" si="1"/>
        <v/>
      </c>
      <c r="BE26" s="102"/>
      <c r="BF26" s="103"/>
      <c r="BG26" s="101" t="str">
        <f t="shared" si="2"/>
        <v/>
      </c>
      <c r="BH26" s="102"/>
      <c r="BI26" s="124"/>
      <c r="BJ26" s="32">
        <f t="shared" si="3"/>
        <v>0</v>
      </c>
      <c r="BK26" s="32">
        <f t="shared" si="4"/>
        <v>0</v>
      </c>
      <c r="BL26" s="32">
        <f t="shared" si="5"/>
        <v>0</v>
      </c>
    </row>
    <row r="27" spans="1:66" s="3" customFormat="1" ht="21" customHeight="1" x14ac:dyDescent="0.15">
      <c r="A27" s="31" t="s">
        <v>17</v>
      </c>
      <c r="B27" s="67"/>
      <c r="C27" s="266"/>
      <c r="D27" s="267"/>
      <c r="E27" s="267"/>
      <c r="F27" s="267"/>
      <c r="G27" s="268"/>
      <c r="H27" s="269"/>
      <c r="I27" s="267"/>
      <c r="J27" s="267"/>
      <c r="K27" s="267"/>
      <c r="L27" s="268"/>
      <c r="M27" s="269"/>
      <c r="N27" s="267"/>
      <c r="O27" s="267"/>
      <c r="P27" s="267"/>
      <c r="Q27" s="268"/>
      <c r="R27" s="269"/>
      <c r="S27" s="267"/>
      <c r="T27" s="267"/>
      <c r="U27" s="267"/>
      <c r="V27" s="267"/>
      <c r="W27" s="267"/>
      <c r="X27" s="270"/>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271" t="str">
        <f t="shared" si="0"/>
        <v/>
      </c>
      <c r="BB27" s="271"/>
      <c r="BC27" s="272"/>
      <c r="BD27" s="101" t="str">
        <f t="shared" si="1"/>
        <v/>
      </c>
      <c r="BE27" s="102"/>
      <c r="BF27" s="103"/>
      <c r="BG27" s="101" t="str">
        <f t="shared" si="2"/>
        <v/>
      </c>
      <c r="BH27" s="102"/>
      <c r="BI27" s="124"/>
      <c r="BJ27" s="32">
        <f t="shared" si="3"/>
        <v>0</v>
      </c>
      <c r="BK27" s="32">
        <f t="shared" si="4"/>
        <v>0</v>
      </c>
      <c r="BL27" s="32">
        <f t="shared" si="5"/>
        <v>0</v>
      </c>
    </row>
    <row r="28" spans="1:66" s="3" customFormat="1" ht="21" customHeight="1" x14ac:dyDescent="0.15">
      <c r="A28" s="31"/>
      <c r="B28" s="86"/>
      <c r="C28" s="266"/>
      <c r="D28" s="267"/>
      <c r="E28" s="267"/>
      <c r="F28" s="267"/>
      <c r="G28" s="268"/>
      <c r="H28" s="269"/>
      <c r="I28" s="267"/>
      <c r="J28" s="267"/>
      <c r="K28" s="267"/>
      <c r="L28" s="268"/>
      <c r="M28" s="269"/>
      <c r="N28" s="267"/>
      <c r="O28" s="267"/>
      <c r="P28" s="267"/>
      <c r="Q28" s="268"/>
      <c r="R28" s="269"/>
      <c r="S28" s="267"/>
      <c r="T28" s="267"/>
      <c r="U28" s="267"/>
      <c r="V28" s="267"/>
      <c r="W28" s="267"/>
      <c r="X28" s="270"/>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271" t="str">
        <f t="shared" si="0"/>
        <v/>
      </c>
      <c r="BB28" s="271"/>
      <c r="BC28" s="272"/>
      <c r="BD28" s="101" t="str">
        <f t="shared" si="1"/>
        <v/>
      </c>
      <c r="BE28" s="102"/>
      <c r="BF28" s="103"/>
      <c r="BG28" s="101" t="str">
        <f t="shared" si="2"/>
        <v/>
      </c>
      <c r="BH28" s="102"/>
      <c r="BI28" s="124"/>
      <c r="BJ28" s="32">
        <f t="shared" si="3"/>
        <v>0</v>
      </c>
      <c r="BK28" s="32">
        <f t="shared" si="4"/>
        <v>0</v>
      </c>
      <c r="BL28" s="32">
        <f t="shared" si="5"/>
        <v>0</v>
      </c>
    </row>
    <row r="29" spans="1:66" s="3" customFormat="1" ht="21" customHeight="1" x14ac:dyDescent="0.15">
      <c r="A29" s="66" t="s">
        <v>98</v>
      </c>
      <c r="C29" s="266"/>
      <c r="D29" s="267"/>
      <c r="E29" s="267"/>
      <c r="F29" s="267"/>
      <c r="G29" s="268"/>
      <c r="H29" s="269"/>
      <c r="I29" s="267"/>
      <c r="J29" s="267"/>
      <c r="K29" s="267"/>
      <c r="L29" s="268"/>
      <c r="M29" s="269"/>
      <c r="N29" s="267"/>
      <c r="O29" s="267"/>
      <c r="P29" s="267"/>
      <c r="Q29" s="268"/>
      <c r="R29" s="269"/>
      <c r="S29" s="267"/>
      <c r="T29" s="267"/>
      <c r="U29" s="267"/>
      <c r="V29" s="267"/>
      <c r="W29" s="267"/>
      <c r="X29" s="270"/>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271" t="str">
        <f t="shared" si="0"/>
        <v/>
      </c>
      <c r="BB29" s="271"/>
      <c r="BC29" s="272"/>
      <c r="BD29" s="101" t="str">
        <f t="shared" si="1"/>
        <v/>
      </c>
      <c r="BE29" s="102"/>
      <c r="BF29" s="103"/>
      <c r="BG29" s="101" t="str">
        <f t="shared" si="2"/>
        <v/>
      </c>
      <c r="BH29" s="102"/>
      <c r="BI29" s="124"/>
      <c r="BJ29" s="32">
        <f t="shared" si="3"/>
        <v>0</v>
      </c>
      <c r="BK29" s="32">
        <f t="shared" si="4"/>
        <v>0</v>
      </c>
      <c r="BL29" s="32">
        <f t="shared" si="5"/>
        <v>0</v>
      </c>
    </row>
    <row r="30" spans="1:66" s="3" customFormat="1" ht="21" customHeight="1" thickBot="1" x14ac:dyDescent="0.2">
      <c r="A30" s="66"/>
      <c r="C30" s="282"/>
      <c r="D30" s="283"/>
      <c r="E30" s="283"/>
      <c r="F30" s="283"/>
      <c r="G30" s="284"/>
      <c r="H30" s="285"/>
      <c r="I30" s="283"/>
      <c r="J30" s="283"/>
      <c r="K30" s="283"/>
      <c r="L30" s="284"/>
      <c r="M30" s="285"/>
      <c r="N30" s="283"/>
      <c r="O30" s="283"/>
      <c r="P30" s="283"/>
      <c r="Q30" s="284"/>
      <c r="R30" s="285"/>
      <c r="S30" s="283"/>
      <c r="T30" s="283"/>
      <c r="U30" s="283"/>
      <c r="V30" s="283"/>
      <c r="W30" s="283"/>
      <c r="X30" s="286"/>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287" t="str">
        <f t="shared" si="0"/>
        <v/>
      </c>
      <c r="BB30" s="287"/>
      <c r="BC30" s="288"/>
      <c r="BD30" s="98" t="str">
        <f t="shared" si="1"/>
        <v/>
      </c>
      <c r="BE30" s="99"/>
      <c r="BF30" s="100"/>
      <c r="BG30" s="98" t="str">
        <f t="shared" si="2"/>
        <v/>
      </c>
      <c r="BH30" s="99"/>
      <c r="BI30" s="134"/>
      <c r="BJ30" s="32">
        <f t="shared" si="3"/>
        <v>0</v>
      </c>
      <c r="BK30" s="32">
        <f t="shared" si="4"/>
        <v>0</v>
      </c>
      <c r="BL30" s="32">
        <f t="shared" si="5"/>
        <v>0</v>
      </c>
    </row>
    <row r="31" spans="1:66" s="3" customFormat="1" ht="21" customHeight="1" thickTop="1" thickBot="1" x14ac:dyDescent="0.2">
      <c r="A31" s="55" t="s">
        <v>47</v>
      </c>
      <c r="B31" s="3">
        <v>3</v>
      </c>
      <c r="C31" s="239" t="s">
        <v>3</v>
      </c>
      <c r="D31" s="240"/>
      <c r="E31" s="240"/>
      <c r="F31" s="240"/>
      <c r="G31" s="240"/>
      <c r="H31" s="240"/>
      <c r="I31" s="240"/>
      <c r="J31" s="240"/>
      <c r="K31" s="240"/>
      <c r="L31" s="240"/>
      <c r="M31" s="240"/>
      <c r="N31" s="240"/>
      <c r="O31" s="240"/>
      <c r="P31" s="240"/>
      <c r="Q31" s="240"/>
      <c r="R31" s="240"/>
      <c r="S31" s="240"/>
      <c r="T31" s="240"/>
      <c r="U31" s="240"/>
      <c r="V31" s="179"/>
      <c r="W31" s="179"/>
      <c r="X31" s="180"/>
      <c r="Y31" s="13" t="str">
        <f t="shared" ref="Y31:BF31" si="6">IF(SUM(Y10:Y30)=0,"",SUM(Y10:Y30))</f>
        <v/>
      </c>
      <c r="Z31" s="14" t="str">
        <f t="shared" si="6"/>
        <v/>
      </c>
      <c r="AA31" s="14" t="str">
        <f t="shared" si="6"/>
        <v/>
      </c>
      <c r="AB31" s="14" t="str">
        <f t="shared" si="6"/>
        <v/>
      </c>
      <c r="AC31" s="14" t="str">
        <f t="shared" si="6"/>
        <v/>
      </c>
      <c r="AD31" s="14" t="str">
        <f t="shared" si="6"/>
        <v/>
      </c>
      <c r="AE31" s="15" t="str">
        <f t="shared" si="6"/>
        <v/>
      </c>
      <c r="AF31" s="16" t="str">
        <f t="shared" si="6"/>
        <v/>
      </c>
      <c r="AG31" s="17" t="str">
        <f t="shared" si="6"/>
        <v/>
      </c>
      <c r="AH31" s="17" t="str">
        <f t="shared" si="6"/>
        <v/>
      </c>
      <c r="AI31" s="17" t="str">
        <f t="shared" si="6"/>
        <v/>
      </c>
      <c r="AJ31" s="17" t="str">
        <f t="shared" si="6"/>
        <v/>
      </c>
      <c r="AK31" s="17" t="str">
        <f t="shared" si="6"/>
        <v/>
      </c>
      <c r="AL31" s="18" t="str">
        <f t="shared" si="6"/>
        <v/>
      </c>
      <c r="AM31" s="19" t="str">
        <f t="shared" si="6"/>
        <v/>
      </c>
      <c r="AN31" s="14" t="str">
        <f t="shared" si="6"/>
        <v/>
      </c>
      <c r="AO31" s="14" t="str">
        <f t="shared" si="6"/>
        <v/>
      </c>
      <c r="AP31" s="14" t="str">
        <f t="shared" si="6"/>
        <v/>
      </c>
      <c r="AQ31" s="14" t="str">
        <f t="shared" si="6"/>
        <v/>
      </c>
      <c r="AR31" s="14" t="str">
        <f t="shared" si="6"/>
        <v/>
      </c>
      <c r="AS31" s="20" t="str">
        <f t="shared" si="6"/>
        <v/>
      </c>
      <c r="AT31" s="16" t="str">
        <f t="shared" si="6"/>
        <v/>
      </c>
      <c r="AU31" s="17" t="str">
        <f t="shared" si="6"/>
        <v/>
      </c>
      <c r="AV31" s="17" t="str">
        <f t="shared" si="6"/>
        <v/>
      </c>
      <c r="AW31" s="17" t="str">
        <f t="shared" si="6"/>
        <v/>
      </c>
      <c r="AX31" s="17" t="str">
        <f t="shared" si="6"/>
        <v/>
      </c>
      <c r="AY31" s="17" t="str">
        <f t="shared" si="6"/>
        <v/>
      </c>
      <c r="AZ31" s="21" t="str">
        <f t="shared" si="6"/>
        <v/>
      </c>
      <c r="BA31" s="289" t="str">
        <f t="shared" si="6"/>
        <v/>
      </c>
      <c r="BB31" s="132" t="str">
        <f t="shared" si="6"/>
        <v/>
      </c>
      <c r="BC31" s="177" t="str">
        <f t="shared" si="6"/>
        <v/>
      </c>
      <c r="BD31" s="131" t="str">
        <f t="shared" si="6"/>
        <v/>
      </c>
      <c r="BE31" s="132" t="str">
        <f t="shared" si="6"/>
        <v/>
      </c>
      <c r="BF31" s="177" t="str">
        <f t="shared" si="6"/>
        <v/>
      </c>
      <c r="BG31" s="131" t="s">
        <v>102</v>
      </c>
      <c r="BH31" s="132" t="str">
        <f>IF(SUM(BH10:BH30)=0,"",SUM(BH10:BH30))</f>
        <v/>
      </c>
      <c r="BI31" s="133" t="str">
        <f>IF(SUM(BI10:BI30)=0,"",SUM(BI10:BI30))</f>
        <v/>
      </c>
      <c r="BN31" s="1"/>
    </row>
    <row r="32" spans="1:66" s="3" customFormat="1" ht="21" customHeight="1" x14ac:dyDescent="0.15">
      <c r="A32" s="55" t="s">
        <v>99</v>
      </c>
      <c r="B32" s="3">
        <v>4</v>
      </c>
      <c r="C32" s="184"/>
      <c r="D32" s="185"/>
      <c r="E32" s="185"/>
      <c r="F32" s="185"/>
      <c r="G32" s="185"/>
      <c r="H32" s="185"/>
      <c r="I32" s="185"/>
      <c r="J32" s="185" t="s">
        <v>104</v>
      </c>
      <c r="K32" s="185"/>
      <c r="L32" s="185"/>
      <c r="M32" s="185" t="s">
        <v>105</v>
      </c>
      <c r="N32" s="185"/>
      <c r="O32" s="185"/>
      <c r="P32" s="185" t="s">
        <v>106</v>
      </c>
      <c r="Q32" s="185"/>
      <c r="R32" s="185"/>
      <c r="S32" s="185" t="s">
        <v>107</v>
      </c>
      <c r="T32" s="185"/>
      <c r="U32" s="201"/>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35" t="s">
        <v>97</v>
      </c>
      <c r="BB32" s="95"/>
      <c r="BC32" s="95"/>
      <c r="BD32" s="136"/>
      <c r="BE32" s="95">
        <f>ROUNDDOWN(SUM(BK10:BK30),1)</f>
        <v>0</v>
      </c>
      <c r="BF32" s="95"/>
      <c r="BG32" s="96"/>
      <c r="BH32" s="109" t="str">
        <f>IF(BE32=0,"",IF(BE32&gt;=AF5/BJ5,"○",""))</f>
        <v/>
      </c>
      <c r="BI32" s="110"/>
      <c r="BJ32" s="22"/>
      <c r="BN32" s="1"/>
    </row>
    <row r="33" spans="1:64" s="28" customFormat="1" ht="21" customHeight="1" thickBot="1" x14ac:dyDescent="0.2">
      <c r="A33" s="55" t="s">
        <v>100</v>
      </c>
      <c r="B33" s="3">
        <v>5</v>
      </c>
      <c r="C33" s="290" t="s">
        <v>159</v>
      </c>
      <c r="D33" s="291"/>
      <c r="E33" s="291"/>
      <c r="F33" s="291"/>
      <c r="G33" s="291"/>
      <c r="H33" s="291"/>
      <c r="I33" s="292"/>
      <c r="J33" s="293"/>
      <c r="K33" s="294"/>
      <c r="L33" s="295"/>
      <c r="M33" s="293"/>
      <c r="N33" s="294"/>
      <c r="O33" s="295"/>
      <c r="P33" s="293"/>
      <c r="Q33" s="294"/>
      <c r="R33" s="295"/>
      <c r="S33" s="293"/>
      <c r="T33" s="294"/>
      <c r="U33" s="296"/>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75"/>
      <c r="BA33" s="297" t="s">
        <v>32</v>
      </c>
      <c r="BB33" s="298"/>
      <c r="BC33" s="298"/>
      <c r="BD33" s="298"/>
      <c r="BE33" s="298">
        <f>ROUNDDOWN(SUM(BL10:BL30),1)</f>
        <v>0</v>
      </c>
      <c r="BF33" s="298"/>
      <c r="BG33" s="299"/>
      <c r="BH33" s="91" t="str">
        <f>IF(BE33=0,"",IF(H5=A42,"",IF(BE33&gt;=J33/9+M33/6+P33/4+S33/2.5,"○","")))</f>
        <v/>
      </c>
      <c r="BI33" s="92"/>
      <c r="BJ33" s="22"/>
    </row>
    <row r="34" spans="1:64" s="28" customFormat="1" ht="21" customHeight="1" x14ac:dyDescent="0.15">
      <c r="A34" s="55" t="s">
        <v>101</v>
      </c>
      <c r="B34" s="3">
        <v>6</v>
      </c>
      <c r="C34" s="27" t="s">
        <v>109</v>
      </c>
      <c r="D34" s="57"/>
      <c r="E34" s="57"/>
      <c r="F34" s="57"/>
      <c r="G34" s="57"/>
      <c r="H34" s="57"/>
      <c r="I34" s="57"/>
      <c r="J34" s="25"/>
      <c r="K34" s="25"/>
      <c r="L34" s="25"/>
      <c r="M34" s="25"/>
      <c r="N34" s="25"/>
      <c r="O34" s="74"/>
      <c r="P34" s="78"/>
      <c r="Q34" s="27" t="s">
        <v>110</v>
      </c>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79"/>
      <c r="BB34" s="79"/>
      <c r="BC34" s="79"/>
      <c r="BD34" s="79"/>
      <c r="BE34" s="79"/>
      <c r="BF34" s="79"/>
      <c r="BG34" s="79"/>
      <c r="BH34" s="80"/>
      <c r="BI34" s="80"/>
      <c r="BJ34" s="22"/>
    </row>
    <row r="35" spans="1:64" s="28" customFormat="1" ht="14.25" x14ac:dyDescent="0.15">
      <c r="A35" s="55" t="s">
        <v>103</v>
      </c>
      <c r="B35" s="28">
        <v>10</v>
      </c>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22"/>
      <c r="BB35" s="22"/>
      <c r="BC35" s="22"/>
      <c r="BD35" s="22"/>
      <c r="BE35" s="22"/>
      <c r="BF35" s="22"/>
      <c r="BG35" s="22"/>
      <c r="BH35" s="22"/>
      <c r="BI35" s="22"/>
      <c r="BJ35" s="23"/>
    </row>
    <row r="36" spans="1:64" s="28" customFormat="1" ht="14.25" x14ac:dyDescent="0.15">
      <c r="A36" s="56"/>
      <c r="C36" s="22" t="s">
        <v>112</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3"/>
    </row>
    <row r="37" spans="1:64" s="28" customFormat="1" ht="14.25" x14ac:dyDescent="0.15">
      <c r="A37" s="56" t="s">
        <v>108</v>
      </c>
      <c r="C37" s="22" t="s">
        <v>113</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6" t="s">
        <v>111</v>
      </c>
      <c r="C38" s="22" t="s">
        <v>130</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6"/>
      <c r="C39" s="22" t="s">
        <v>114</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6" t="s">
        <v>157</v>
      </c>
      <c r="C40" s="22" t="s">
        <v>76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row>
    <row r="41" spans="1:64" s="28" customFormat="1" ht="14.25" x14ac:dyDescent="0.15">
      <c r="A41" s="56" t="s">
        <v>158</v>
      </c>
      <c r="C41" s="22" t="s">
        <v>77</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3"/>
      <c r="AW41" s="23"/>
      <c r="AX41" s="23"/>
      <c r="AY41" s="23"/>
      <c r="AZ41" s="23"/>
      <c r="BA41" s="23"/>
      <c r="BB41" s="23"/>
      <c r="BC41" s="23"/>
      <c r="BD41" s="23"/>
      <c r="BE41" s="23"/>
      <c r="BF41" s="23"/>
      <c r="BG41" s="23"/>
      <c r="BH41" s="23"/>
      <c r="BI41" s="23"/>
      <c r="BJ41" s="23"/>
    </row>
    <row r="42" spans="1:64" s="28" customFormat="1" ht="14.25" x14ac:dyDescent="0.15">
      <c r="A42" s="56" t="s">
        <v>154</v>
      </c>
      <c r="C42" s="23" t="s">
        <v>78</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row>
    <row r="43" spans="1:64" s="28" customFormat="1" ht="14.25" x14ac:dyDescent="0.15">
      <c r="A43" s="30"/>
      <c r="C43" s="23"/>
      <c r="D43" s="23" t="s">
        <v>19</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2"/>
    </row>
    <row r="44" spans="1:64" s="28" customFormat="1" ht="14.25" x14ac:dyDescent="0.15">
      <c r="A44" s="30" t="s">
        <v>120</v>
      </c>
      <c r="C44" s="23"/>
      <c r="D44" s="23"/>
      <c r="E44" s="23" t="s">
        <v>21</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4" s="28" customFormat="1" ht="14.25" x14ac:dyDescent="0.15">
      <c r="A45" s="30" t="s">
        <v>119</v>
      </c>
      <c r="C45" s="23"/>
      <c r="D45" s="23" t="s">
        <v>20</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4" s="28" customFormat="1" ht="14.25" x14ac:dyDescent="0.15">
      <c r="A46" s="30" t="s">
        <v>117</v>
      </c>
      <c r="C46" s="23"/>
      <c r="D46" s="23" t="s">
        <v>22</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C47" s="23"/>
      <c r="D47" s="23" t="s">
        <v>23</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69"/>
    </row>
    <row r="48" spans="1:64" s="28" customFormat="1" ht="14.25" x14ac:dyDescent="0.15">
      <c r="A48" s="30"/>
      <c r="C48" s="23"/>
      <c r="D48" s="23"/>
      <c r="E48" s="23" t="s">
        <v>24</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2"/>
      <c r="AW48" s="22"/>
      <c r="AX48" s="22"/>
      <c r="AY48" s="22"/>
      <c r="AZ48" s="22"/>
      <c r="BA48" s="22"/>
      <c r="BB48" s="22"/>
      <c r="BC48" s="22"/>
      <c r="BD48" s="22"/>
      <c r="BE48" s="22"/>
      <c r="BF48" s="22"/>
      <c r="BG48" s="22"/>
      <c r="BH48" s="22"/>
      <c r="BI48" s="22"/>
      <c r="BL48" s="169"/>
    </row>
    <row r="49" spans="1:64" s="28" customFormat="1" ht="14.25" x14ac:dyDescent="0.15">
      <c r="A49" s="30"/>
      <c r="C49" s="22" t="s">
        <v>155</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169"/>
    </row>
    <row r="50" spans="1:64" s="28" customFormat="1" ht="21" customHeight="1" x14ac:dyDescent="0.15">
      <c r="A50" s="3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row>
    <row r="51" spans="1:64" s="28" customFormat="1" ht="21" customHeight="1" x14ac:dyDescent="0.15">
      <c r="A51" s="30"/>
      <c r="C51" s="23"/>
      <c r="D51" s="29"/>
      <c r="E51" s="29"/>
      <c r="F51" s="29"/>
      <c r="G51" s="29"/>
      <c r="H51" s="29"/>
    </row>
    <row r="52" spans="1:64" s="28" customFormat="1" ht="21" customHeight="1" x14ac:dyDescent="0.15">
      <c r="A52" s="30"/>
      <c r="C52" s="29"/>
      <c r="D52" s="29"/>
      <c r="E52" s="29"/>
      <c r="F52" s="29"/>
      <c r="G52" s="29"/>
      <c r="H52" s="29"/>
    </row>
    <row r="53" spans="1:64" s="28" customFormat="1" ht="21" customHeight="1" x14ac:dyDescent="0.15">
      <c r="A53" s="30"/>
      <c r="C53" s="29"/>
      <c r="D53" s="29"/>
      <c r="E53" s="29"/>
      <c r="F53" s="29"/>
      <c r="G53" s="29"/>
      <c r="H53" s="29"/>
    </row>
    <row r="54" spans="1:64" s="28" customFormat="1" ht="21" customHeight="1" x14ac:dyDescent="0.15">
      <c r="A54" s="30"/>
      <c r="B54" s="1"/>
      <c r="C54" s="29"/>
      <c r="D54" s="29"/>
      <c r="E54" s="29"/>
      <c r="F54" s="29"/>
      <c r="G54" s="29"/>
      <c r="H54" s="29"/>
    </row>
    <row r="55" spans="1:64" s="28" customFormat="1" ht="21" customHeight="1" x14ac:dyDescent="0.15">
      <c r="A55" s="30"/>
      <c r="B55" s="1"/>
      <c r="C55" s="29"/>
      <c r="D55" s="29"/>
      <c r="E55" s="29"/>
      <c r="F55" s="29"/>
      <c r="G55" s="29"/>
      <c r="H55" s="29"/>
    </row>
    <row r="56" spans="1:64" s="28" customFormat="1" ht="21" customHeight="1" x14ac:dyDescent="0.15">
      <c r="A56" s="30"/>
      <c r="B56" s="1"/>
      <c r="C56" s="29"/>
      <c r="D56" s="29"/>
      <c r="E56" s="29"/>
      <c r="F56" s="29"/>
      <c r="G56" s="29"/>
      <c r="H56" s="29"/>
      <c r="BJ56" s="1"/>
    </row>
    <row r="57" spans="1:64" s="28" customFormat="1" ht="21" customHeight="1" x14ac:dyDescent="0.15">
      <c r="A57" s="30"/>
      <c r="B57" s="1"/>
      <c r="C57" s="29"/>
      <c r="D57" s="29"/>
      <c r="E57" s="29"/>
      <c r="F57" s="29"/>
      <c r="G57" s="29"/>
      <c r="H57" s="29"/>
      <c r="BJ57" s="1"/>
    </row>
    <row r="58" spans="1:64"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C61" s="29"/>
      <c r="D61" s="29"/>
      <c r="E61" s="29"/>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row>
  </sheetData>
  <mergeCells count="205">
    <mergeCell ref="H29:L29"/>
    <mergeCell ref="M29:Q29"/>
    <mergeCell ref="R29:X29"/>
    <mergeCell ref="BA29:BC29"/>
    <mergeCell ref="BD29:BF29"/>
    <mergeCell ref="BL47:BL49"/>
    <mergeCell ref="BE32:BG32"/>
    <mergeCell ref="BH32:BI32"/>
    <mergeCell ref="C33:I33"/>
    <mergeCell ref="J33:L33"/>
    <mergeCell ref="M33:O33"/>
    <mergeCell ref="P33:R33"/>
    <mergeCell ref="S33:U33"/>
    <mergeCell ref="BA33:BD33"/>
    <mergeCell ref="BE33:BG33"/>
    <mergeCell ref="BH33:BI33"/>
    <mergeCell ref="C31:X31"/>
    <mergeCell ref="BA31:BC31"/>
    <mergeCell ref="BD31:BF31"/>
    <mergeCell ref="BG31:BI31"/>
    <mergeCell ref="C32:I32"/>
    <mergeCell ref="J32:L32"/>
    <mergeCell ref="M32:O32"/>
    <mergeCell ref="P32:R32"/>
    <mergeCell ref="S32:U32"/>
    <mergeCell ref="BG27:BI27"/>
    <mergeCell ref="BG28:BI28"/>
    <mergeCell ref="BA32:BD32"/>
    <mergeCell ref="BG29:BI29"/>
    <mergeCell ref="C27:G27"/>
    <mergeCell ref="H27:L27"/>
    <mergeCell ref="M27:Q27"/>
    <mergeCell ref="R27:X27"/>
    <mergeCell ref="BA27:BC27"/>
    <mergeCell ref="BD27:BF27"/>
    <mergeCell ref="C28:G28"/>
    <mergeCell ref="H28:L28"/>
    <mergeCell ref="M28:Q28"/>
    <mergeCell ref="R28:X28"/>
    <mergeCell ref="BA28:BC28"/>
    <mergeCell ref="BD28:BF28"/>
    <mergeCell ref="C30:G30"/>
    <mergeCell ref="H30:L30"/>
    <mergeCell ref="M30:Q30"/>
    <mergeCell ref="R30:X30"/>
    <mergeCell ref="BA30:BC30"/>
    <mergeCell ref="BD30:BF30"/>
    <mergeCell ref="BG30:BI30"/>
    <mergeCell ref="C29:G29"/>
    <mergeCell ref="C26:G26"/>
    <mergeCell ref="H26:L26"/>
    <mergeCell ref="M26:Q26"/>
    <mergeCell ref="R26:X26"/>
    <mergeCell ref="BA26:BC26"/>
    <mergeCell ref="BD26:BF26"/>
    <mergeCell ref="BG26:BI26"/>
    <mergeCell ref="C25:G25"/>
    <mergeCell ref="H25:L25"/>
    <mergeCell ref="BD24:BF24"/>
    <mergeCell ref="BG24:BI24"/>
    <mergeCell ref="C23:G23"/>
    <mergeCell ref="H23:L23"/>
    <mergeCell ref="M23:Q23"/>
    <mergeCell ref="R23:X23"/>
    <mergeCell ref="BA23:BC23"/>
    <mergeCell ref="BD23:BF23"/>
    <mergeCell ref="M25:Q25"/>
    <mergeCell ref="R25:X25"/>
    <mergeCell ref="BA25:BC25"/>
    <mergeCell ref="BD25:BF25"/>
    <mergeCell ref="BG23:BI23"/>
    <mergeCell ref="C24:G24"/>
    <mergeCell ref="H24:L24"/>
    <mergeCell ref="M24:Q24"/>
    <mergeCell ref="R24:X24"/>
    <mergeCell ref="BA24:BC24"/>
    <mergeCell ref="BG25:BI25"/>
    <mergeCell ref="C22:G22"/>
    <mergeCell ref="H22:L22"/>
    <mergeCell ref="M22:Q22"/>
    <mergeCell ref="R22:X22"/>
    <mergeCell ref="BA22:BC22"/>
    <mergeCell ref="BD22:BF22"/>
    <mergeCell ref="BG22:BI22"/>
    <mergeCell ref="C21:G21"/>
    <mergeCell ref="H21:L21"/>
    <mergeCell ref="BD20:BF20"/>
    <mergeCell ref="BG20:BI20"/>
    <mergeCell ref="C19:G19"/>
    <mergeCell ref="H19:L19"/>
    <mergeCell ref="M19:Q19"/>
    <mergeCell ref="R19:X19"/>
    <mergeCell ref="BA19:BC19"/>
    <mergeCell ref="BD19:BF19"/>
    <mergeCell ref="M21:Q21"/>
    <mergeCell ref="R21:X21"/>
    <mergeCell ref="BA21:BC21"/>
    <mergeCell ref="BD21:BF21"/>
    <mergeCell ref="BG19:BI19"/>
    <mergeCell ref="C20:G20"/>
    <mergeCell ref="H20:L20"/>
    <mergeCell ref="M20:Q20"/>
    <mergeCell ref="R20:X20"/>
    <mergeCell ref="BA20:BC20"/>
    <mergeCell ref="BG21:BI21"/>
    <mergeCell ref="C18:G18"/>
    <mergeCell ref="H18:L18"/>
    <mergeCell ref="M18:Q18"/>
    <mergeCell ref="R18:X18"/>
    <mergeCell ref="BA18:BC18"/>
    <mergeCell ref="BD18:BF18"/>
    <mergeCell ref="BG18:BI18"/>
    <mergeCell ref="C17:G17"/>
    <mergeCell ref="H17:L17"/>
    <mergeCell ref="BD16:BF16"/>
    <mergeCell ref="BG16:BI16"/>
    <mergeCell ref="C15:G15"/>
    <mergeCell ref="H15:L15"/>
    <mergeCell ref="M15:Q15"/>
    <mergeCell ref="R15:X15"/>
    <mergeCell ref="BA15:BC15"/>
    <mergeCell ref="BD15:BF15"/>
    <mergeCell ref="M17:Q17"/>
    <mergeCell ref="R17:X17"/>
    <mergeCell ref="BA17:BC17"/>
    <mergeCell ref="BD17:BF17"/>
    <mergeCell ref="BG15:BI15"/>
    <mergeCell ref="C16:G16"/>
    <mergeCell ref="H16:L16"/>
    <mergeCell ref="M16:Q16"/>
    <mergeCell ref="R16:X16"/>
    <mergeCell ref="BA16:BC16"/>
    <mergeCell ref="BG17:BI17"/>
    <mergeCell ref="C14:G14"/>
    <mergeCell ref="H14:L14"/>
    <mergeCell ref="M14:Q14"/>
    <mergeCell ref="R14:X14"/>
    <mergeCell ref="BA14:BC14"/>
    <mergeCell ref="BD14:BF14"/>
    <mergeCell ref="BG14:BI14"/>
    <mergeCell ref="C13:G13"/>
    <mergeCell ref="H13:L13"/>
    <mergeCell ref="M13:Q13"/>
    <mergeCell ref="R13:X13"/>
    <mergeCell ref="BA13:BC13"/>
    <mergeCell ref="BD13:BF13"/>
    <mergeCell ref="BG11:BI11"/>
    <mergeCell ref="C12:G12"/>
    <mergeCell ref="H12:L12"/>
    <mergeCell ref="M12:Q12"/>
    <mergeCell ref="R12:X12"/>
    <mergeCell ref="BA12:BC12"/>
    <mergeCell ref="BG13:BI13"/>
    <mergeCell ref="C10:G10"/>
    <mergeCell ref="H10:L10"/>
    <mergeCell ref="M10:Q10"/>
    <mergeCell ref="R10:X10"/>
    <mergeCell ref="BA10:BC10"/>
    <mergeCell ref="BD10:BF10"/>
    <mergeCell ref="BG10:BI10"/>
    <mergeCell ref="BD12:BF12"/>
    <mergeCell ref="BG12:BI12"/>
    <mergeCell ref="C11:G11"/>
    <mergeCell ref="H11:L11"/>
    <mergeCell ref="M11:Q11"/>
    <mergeCell ref="R11:X11"/>
    <mergeCell ref="BA11:BC11"/>
    <mergeCell ref="BD11:BF11"/>
    <mergeCell ref="BA6:BC8"/>
    <mergeCell ref="BD6:BF8"/>
    <mergeCell ref="BG6:BI8"/>
    <mergeCell ref="BJ7:BJ8"/>
    <mergeCell ref="C9:G9"/>
    <mergeCell ref="H9:L9"/>
    <mergeCell ref="M9:Q9"/>
    <mergeCell ref="R9:X9"/>
    <mergeCell ref="BA9:BC9"/>
    <mergeCell ref="BD9:BF9"/>
    <mergeCell ref="BG9:BI9"/>
    <mergeCell ref="C5:G5"/>
    <mergeCell ref="H5:M5"/>
    <mergeCell ref="N5:R5"/>
    <mergeCell ref="S5:AA5"/>
    <mergeCell ref="AB5:AE5"/>
    <mergeCell ref="AF5:AN5"/>
    <mergeCell ref="AO5:AS5"/>
    <mergeCell ref="AT5:AZ5"/>
    <mergeCell ref="C6:G8"/>
    <mergeCell ref="H6:L8"/>
    <mergeCell ref="M6:Q8"/>
    <mergeCell ref="R6:X8"/>
    <mergeCell ref="Y6:AE6"/>
    <mergeCell ref="AF6:AL6"/>
    <mergeCell ref="AM6:AS6"/>
    <mergeCell ref="AT6:AZ6"/>
    <mergeCell ref="C2:BI2"/>
    <mergeCell ref="AT3:BC3"/>
    <mergeCell ref="BD3:BE3"/>
    <mergeCell ref="BF3:BI3"/>
    <mergeCell ref="C4:G4"/>
    <mergeCell ref="H4:M4"/>
    <mergeCell ref="N4:R4"/>
    <mergeCell ref="S4:AA4"/>
    <mergeCell ref="AB4:AE4"/>
    <mergeCell ref="AF4:AN4"/>
  </mergeCells>
  <phoneticPr fontId="2"/>
  <dataValidations count="6">
    <dataValidation type="list" allowBlank="1" showInputMessage="1" showErrorMessage="1" sqref="C10:G30" xr:uid="{00000000-0002-0000-0100-000000000000}">
      <formula1>$A$17:$A$20</formula1>
    </dataValidation>
    <dataValidation type="list" allowBlank="1" showInputMessage="1" showErrorMessage="1" sqref="BD3:BE3" xr:uid="{00000000-0002-0000-0100-000001000000}">
      <formula1>$A$3:$A$15</formula1>
    </dataValidation>
    <dataValidation type="list" allowBlank="1" showInputMessage="1" showErrorMessage="1" sqref="H9:L30" xr:uid="{00000000-0002-0000-0100-000002000000}">
      <formula1>$A$22:$A$27</formula1>
    </dataValidation>
    <dataValidation type="list" allowBlank="1" showInputMessage="1" showErrorMessage="1" sqref="H5:M5" xr:uid="{00000000-0002-0000-0100-000003000000}">
      <formula1>$A$40:$A$42</formula1>
    </dataValidation>
    <dataValidation type="list" allowBlank="1" showInputMessage="1" showErrorMessage="1" sqref="S5:AA5" xr:uid="{00000000-0002-0000-0100-000004000000}">
      <formula1>$A$31:$A$35</formula1>
    </dataValidation>
    <dataValidation type="list" allowBlank="1" showInputMessage="1" showErrorMessage="1" sqref="AT5:AZ5" xr:uid="{00000000-0002-0000-0100-000005000000}">
      <formula1>$A$44:$A$46</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BN59"/>
  <sheetViews>
    <sheetView showGridLines="0" view="pageBreakPreview" topLeftCell="B1" zoomScale="70" zoomScaleNormal="100" zoomScaleSheetLayoutView="70" workbookViewId="0">
      <selection activeCell="B2" sqref="B2:BH2"/>
    </sheetView>
  </sheetViews>
  <sheetFormatPr defaultRowHeight="21" customHeight="1" x14ac:dyDescent="0.15"/>
  <cols>
    <col min="1" max="1" width="29.625" style="30" hidden="1" customWidth="1"/>
    <col min="2" max="7" width="2.625" style="24" customWidth="1"/>
    <col min="8" max="23" width="2.625" style="1" customWidth="1"/>
    <col min="24" max="51" width="3.125" style="1" customWidth="1"/>
    <col min="52" max="60" width="2.625" style="1" customWidth="1"/>
    <col min="61" max="61" width="23.625" style="1" hidden="1" customWidth="1"/>
    <col min="62" max="62" width="17.625" style="1" hidden="1" customWidth="1"/>
    <col min="63" max="63" width="13.25" style="1" hidden="1" customWidth="1"/>
    <col min="64" max="64" width="24.875" style="1" hidden="1" customWidth="1"/>
    <col min="65" max="65" width="21.375" style="1" hidden="1" customWidth="1"/>
    <col min="66" max="66" width="27.125" style="1" hidden="1" customWidth="1"/>
    <col min="67" max="67" width="9" style="1" customWidth="1"/>
    <col min="68" max="16384" width="9" style="1"/>
  </cols>
  <sheetData>
    <row r="1" spans="1:66" ht="21" customHeight="1" x14ac:dyDescent="0.15">
      <c r="B1" s="85" t="s">
        <v>165</v>
      </c>
    </row>
    <row r="2" spans="1:66" ht="21" customHeight="1" thickBot="1" x14ac:dyDescent="0.2">
      <c r="B2" s="204" t="s">
        <v>123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33" t="s">
        <v>26</v>
      </c>
    </row>
    <row r="3" spans="1:66"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6" t="s">
        <v>11</v>
      </c>
      <c r="AT3" s="157"/>
      <c r="AU3" s="157"/>
      <c r="AV3" s="157"/>
      <c r="AW3" s="157"/>
      <c r="AX3" s="157"/>
      <c r="AY3" s="157"/>
      <c r="AZ3" s="157"/>
      <c r="BA3" s="157"/>
      <c r="BB3" s="157"/>
      <c r="BC3" s="163"/>
      <c r="BD3" s="164"/>
      <c r="BE3" s="144" t="s">
        <v>153</v>
      </c>
      <c r="BF3" s="144"/>
      <c r="BG3" s="144"/>
      <c r="BH3" s="167"/>
      <c r="BI3" s="32">
        <f>BC3*4</f>
        <v>0</v>
      </c>
    </row>
    <row r="4" spans="1:66" s="3" customFormat="1" ht="21" customHeight="1" thickBot="1" x14ac:dyDescent="0.2">
      <c r="A4" s="31">
        <v>33</v>
      </c>
      <c r="B4" s="137" t="s">
        <v>13</v>
      </c>
      <c r="C4" s="138"/>
      <c r="D4" s="138"/>
      <c r="E4" s="138"/>
      <c r="F4" s="139"/>
      <c r="G4" s="140"/>
      <c r="H4" s="141"/>
      <c r="I4" s="141"/>
      <c r="J4" s="141"/>
      <c r="K4" s="141"/>
      <c r="L4" s="142"/>
      <c r="M4" s="156" t="s">
        <v>116</v>
      </c>
      <c r="N4" s="157"/>
      <c r="O4" s="157"/>
      <c r="P4" s="157"/>
      <c r="Q4" s="157"/>
      <c r="R4" s="111"/>
      <c r="S4" s="112"/>
      <c r="T4" s="112"/>
      <c r="U4" s="112"/>
      <c r="V4" s="112"/>
      <c r="W4" s="112"/>
      <c r="X4" s="112"/>
      <c r="Y4" s="112"/>
      <c r="Z4" s="113"/>
      <c r="AA4" s="69"/>
      <c r="AB4" s="69"/>
      <c r="AC4" s="69"/>
      <c r="AD4" s="69"/>
      <c r="AE4" s="69"/>
      <c r="AF4" s="69"/>
      <c r="AG4" s="69"/>
      <c r="AH4" s="69"/>
      <c r="AI4" s="69"/>
      <c r="AJ4" s="69"/>
      <c r="AK4" s="69"/>
      <c r="AL4" s="69"/>
      <c r="AM4" s="69"/>
    </row>
    <row r="5" spans="1:66" s="3" customFormat="1" ht="21" customHeight="1" thickBot="1" x14ac:dyDescent="0.2">
      <c r="A5" s="31">
        <v>34</v>
      </c>
      <c r="B5" s="87" t="s">
        <v>30</v>
      </c>
      <c r="C5" s="88"/>
      <c r="D5" s="88"/>
      <c r="E5" s="88"/>
      <c r="F5" s="88"/>
      <c r="G5" s="148"/>
      <c r="H5" s="148"/>
      <c r="I5" s="148"/>
      <c r="J5" s="148"/>
      <c r="K5" s="148"/>
      <c r="L5" s="149"/>
      <c r="M5" s="150" t="s">
        <v>115</v>
      </c>
      <c r="N5" s="151"/>
      <c r="O5" s="151"/>
      <c r="P5" s="151"/>
      <c r="Q5" s="152"/>
      <c r="R5" s="153"/>
      <c r="S5" s="154"/>
      <c r="T5" s="154"/>
      <c r="U5" s="154"/>
      <c r="V5" s="154"/>
      <c r="W5" s="154"/>
      <c r="X5" s="300"/>
      <c r="Y5" s="300"/>
      <c r="Z5" s="301"/>
      <c r="AA5" s="87" t="s">
        <v>66</v>
      </c>
      <c r="AB5" s="88"/>
      <c r="AC5" s="88"/>
      <c r="AD5" s="88"/>
      <c r="AE5" s="88"/>
      <c r="AF5" s="148"/>
      <c r="AG5" s="148"/>
      <c r="AH5" s="148"/>
      <c r="AI5" s="148"/>
      <c r="AJ5" s="148"/>
      <c r="AK5" s="149"/>
      <c r="AL5" s="69"/>
      <c r="AM5" s="69"/>
      <c r="AN5" s="70"/>
      <c r="AO5" s="70"/>
      <c r="AP5" s="70"/>
      <c r="AQ5" s="70"/>
      <c r="AR5" s="70"/>
      <c r="AS5" s="71"/>
      <c r="AT5" s="71"/>
      <c r="AU5" s="71"/>
      <c r="AV5" s="71"/>
      <c r="AW5" s="71"/>
      <c r="AX5" s="71"/>
      <c r="AY5" s="71"/>
      <c r="AZ5" s="65"/>
      <c r="BA5" s="65"/>
    </row>
    <row r="6" spans="1:66" s="3" customFormat="1" ht="21" customHeight="1" x14ac:dyDescent="0.15">
      <c r="A6" s="31">
        <v>35</v>
      </c>
      <c r="B6" s="184" t="s">
        <v>0</v>
      </c>
      <c r="C6" s="185"/>
      <c r="D6" s="185"/>
      <c r="E6" s="185"/>
      <c r="F6" s="185"/>
      <c r="G6" s="185"/>
      <c r="H6" s="185"/>
      <c r="I6" s="185"/>
      <c r="J6" s="192" t="s">
        <v>1</v>
      </c>
      <c r="K6" s="192"/>
      <c r="L6" s="192"/>
      <c r="M6" s="192"/>
      <c r="N6" s="192"/>
      <c r="O6" s="192"/>
      <c r="P6" s="192"/>
      <c r="Q6" s="185" t="s">
        <v>2</v>
      </c>
      <c r="R6" s="185"/>
      <c r="S6" s="185"/>
      <c r="T6" s="185"/>
      <c r="U6" s="185"/>
      <c r="V6" s="185"/>
      <c r="W6" s="201"/>
      <c r="X6" s="218" t="s">
        <v>5</v>
      </c>
      <c r="Y6" s="219"/>
      <c r="Z6" s="219"/>
      <c r="AA6" s="219"/>
      <c r="AB6" s="219"/>
      <c r="AC6" s="219"/>
      <c r="AD6" s="220"/>
      <c r="AE6" s="218" t="s">
        <v>6</v>
      </c>
      <c r="AF6" s="219"/>
      <c r="AG6" s="219"/>
      <c r="AH6" s="219"/>
      <c r="AI6" s="219"/>
      <c r="AJ6" s="219"/>
      <c r="AK6" s="220"/>
      <c r="AL6" s="218" t="s">
        <v>7</v>
      </c>
      <c r="AM6" s="219"/>
      <c r="AN6" s="219"/>
      <c r="AO6" s="219"/>
      <c r="AP6" s="219"/>
      <c r="AQ6" s="219"/>
      <c r="AR6" s="220"/>
      <c r="AS6" s="218" t="s">
        <v>8</v>
      </c>
      <c r="AT6" s="219"/>
      <c r="AU6" s="219"/>
      <c r="AV6" s="219"/>
      <c r="AW6" s="219"/>
      <c r="AX6" s="219"/>
      <c r="AY6" s="220"/>
      <c r="AZ6" s="190" t="s">
        <v>3</v>
      </c>
      <c r="BA6" s="191"/>
      <c r="BB6" s="192"/>
      <c r="BC6" s="170" t="s">
        <v>9</v>
      </c>
      <c r="BD6" s="170"/>
      <c r="BE6" s="170"/>
      <c r="BF6" s="170" t="s">
        <v>4</v>
      </c>
      <c r="BG6" s="170"/>
      <c r="BH6" s="171"/>
    </row>
    <row r="7" spans="1:66" s="3" customFormat="1" ht="21" customHeight="1" x14ac:dyDescent="0.15">
      <c r="A7" s="31">
        <v>36</v>
      </c>
      <c r="B7" s="186"/>
      <c r="C7" s="187"/>
      <c r="D7" s="187"/>
      <c r="E7" s="187"/>
      <c r="F7" s="187"/>
      <c r="G7" s="187"/>
      <c r="H7" s="187"/>
      <c r="I7" s="187"/>
      <c r="J7" s="194"/>
      <c r="K7" s="194"/>
      <c r="L7" s="194"/>
      <c r="M7" s="194"/>
      <c r="N7" s="194"/>
      <c r="O7" s="194"/>
      <c r="P7" s="194"/>
      <c r="Q7" s="187"/>
      <c r="R7" s="187"/>
      <c r="S7" s="187"/>
      <c r="T7" s="187"/>
      <c r="U7" s="187"/>
      <c r="V7" s="187"/>
      <c r="W7" s="202"/>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93"/>
      <c r="BA7" s="194"/>
      <c r="BB7" s="194"/>
      <c r="BC7" s="172"/>
      <c r="BD7" s="172"/>
      <c r="BE7" s="172"/>
      <c r="BF7" s="172"/>
      <c r="BG7" s="172"/>
      <c r="BH7" s="173"/>
      <c r="BI7" s="199" t="s">
        <v>27</v>
      </c>
    </row>
    <row r="8" spans="1:66" s="3" customFormat="1" ht="21" customHeight="1" thickBot="1" x14ac:dyDescent="0.2">
      <c r="A8" s="31">
        <v>37</v>
      </c>
      <c r="B8" s="188"/>
      <c r="C8" s="189"/>
      <c r="D8" s="189"/>
      <c r="E8" s="189"/>
      <c r="F8" s="189"/>
      <c r="G8" s="189"/>
      <c r="H8" s="189"/>
      <c r="I8" s="189"/>
      <c r="J8" s="196"/>
      <c r="K8" s="196"/>
      <c r="L8" s="196"/>
      <c r="M8" s="196"/>
      <c r="N8" s="196"/>
      <c r="O8" s="196"/>
      <c r="P8" s="196"/>
      <c r="Q8" s="189"/>
      <c r="R8" s="189"/>
      <c r="S8" s="189"/>
      <c r="T8" s="189"/>
      <c r="U8" s="189"/>
      <c r="V8" s="189"/>
      <c r="W8" s="203"/>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95"/>
      <c r="BA8" s="196"/>
      <c r="BB8" s="196"/>
      <c r="BC8" s="174"/>
      <c r="BD8" s="174"/>
      <c r="BE8" s="174"/>
      <c r="BF8" s="174"/>
      <c r="BG8" s="174"/>
      <c r="BH8" s="175"/>
      <c r="BI8" s="200"/>
    </row>
    <row r="9" spans="1:66" s="3" customFormat="1" ht="21" customHeight="1" thickBot="1" x14ac:dyDescent="0.2">
      <c r="A9" s="31">
        <v>38</v>
      </c>
      <c r="B9" s="181" t="s">
        <v>10</v>
      </c>
      <c r="C9" s="182"/>
      <c r="D9" s="182"/>
      <c r="E9" s="182"/>
      <c r="F9" s="182"/>
      <c r="G9" s="182"/>
      <c r="H9" s="182"/>
      <c r="I9" s="182"/>
      <c r="J9" s="222"/>
      <c r="K9" s="222"/>
      <c r="L9" s="222"/>
      <c r="M9" s="222"/>
      <c r="N9" s="222"/>
      <c r="O9" s="222"/>
      <c r="P9" s="222"/>
      <c r="Q9" s="211"/>
      <c r="R9" s="211"/>
      <c r="S9" s="211"/>
      <c r="T9" s="211"/>
      <c r="U9" s="211"/>
      <c r="V9" s="211"/>
      <c r="W9" s="212"/>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213" t="str">
        <f t="shared" ref="AZ9:AZ29" si="0">IF(Q9="","",SUM(X9:AY9))</f>
        <v/>
      </c>
      <c r="BA9" s="213"/>
      <c r="BB9" s="214"/>
      <c r="BC9" s="208" t="str">
        <f t="shared" ref="BC9:BC29" si="1">IF(Q9="","",AZ9/4)</f>
        <v/>
      </c>
      <c r="BD9" s="209"/>
      <c r="BE9" s="223"/>
      <c r="BF9" s="208" t="str">
        <f t="shared" ref="BF9:BF29" si="2">IF(Q9="","",IF(AZ9/$BI$3&gt;=1,1,ROUNDDOWN(AZ9/$BI$3,1)))</f>
        <v/>
      </c>
      <c r="BG9" s="209"/>
      <c r="BH9" s="210"/>
      <c r="BI9" s="32">
        <f>IF(AZ9="",0,AZ9/BI3)</f>
        <v>0</v>
      </c>
      <c r="BJ9" s="34" t="s">
        <v>33</v>
      </c>
      <c r="BK9" s="34" t="s">
        <v>32</v>
      </c>
      <c r="BL9" s="59" t="s">
        <v>42</v>
      </c>
      <c r="BM9" s="64" t="s">
        <v>58</v>
      </c>
      <c r="BN9" s="64" t="s">
        <v>45</v>
      </c>
    </row>
    <row r="10" spans="1:66" s="3" customFormat="1" ht="21" customHeight="1" thickTop="1" x14ac:dyDescent="0.15">
      <c r="A10" s="31">
        <v>39</v>
      </c>
      <c r="B10" s="183"/>
      <c r="C10" s="168"/>
      <c r="D10" s="168"/>
      <c r="E10" s="168"/>
      <c r="F10" s="168"/>
      <c r="G10" s="168"/>
      <c r="H10" s="168"/>
      <c r="I10" s="168"/>
      <c r="J10" s="168"/>
      <c r="K10" s="168"/>
      <c r="L10" s="168"/>
      <c r="M10" s="168"/>
      <c r="N10" s="168"/>
      <c r="O10" s="168"/>
      <c r="P10" s="168"/>
      <c r="Q10" s="125"/>
      <c r="R10" s="125"/>
      <c r="S10" s="125"/>
      <c r="T10" s="125"/>
      <c r="U10" s="125"/>
      <c r="V10" s="125"/>
      <c r="W10" s="126"/>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65" t="str">
        <f t="shared" si="0"/>
        <v/>
      </c>
      <c r="BA10" s="165"/>
      <c r="BB10" s="166"/>
      <c r="BC10" s="127" t="str">
        <f t="shared" si="1"/>
        <v/>
      </c>
      <c r="BD10" s="128"/>
      <c r="BE10" s="130"/>
      <c r="BF10" s="127" t="str">
        <f t="shared" si="2"/>
        <v/>
      </c>
      <c r="BG10" s="128"/>
      <c r="BH10" s="129"/>
      <c r="BI10" s="32">
        <f>IF(AZ10="",0,IF(AZ10/$BI$3&gt;1,1,AZ10/$BI$3))</f>
        <v>0</v>
      </c>
      <c r="BJ10" s="32">
        <f>IF(B10=$A$19,BI10,0)</f>
        <v>0</v>
      </c>
      <c r="BK10" s="32">
        <f>IF(B10=$A$18,BI10,0)</f>
        <v>0</v>
      </c>
      <c r="BL10" s="60">
        <f>IF(B10=$A$20,BI10,IF(B10=$A$21,BI10,0))</f>
        <v>0</v>
      </c>
      <c r="BM10" s="61">
        <f>IF(B10=$A$19,IF(J10=$A$25,1,IF(J10=$A$26,1,0)),0)</f>
        <v>0</v>
      </c>
      <c r="BN10" s="61">
        <f>IF(B10=$A$18,IF(J10=$A$25,1,IF(J10=$A$26,1,0)),0)</f>
        <v>0</v>
      </c>
    </row>
    <row r="11" spans="1:66" s="3" customFormat="1" ht="21" customHeight="1" x14ac:dyDescent="0.15">
      <c r="A11" s="31">
        <v>40</v>
      </c>
      <c r="B11" s="160"/>
      <c r="C11" s="161"/>
      <c r="D11" s="161"/>
      <c r="E11" s="161"/>
      <c r="F11" s="161"/>
      <c r="G11" s="161"/>
      <c r="H11" s="161"/>
      <c r="I11" s="161"/>
      <c r="J11" s="161"/>
      <c r="K11" s="161"/>
      <c r="L11" s="161"/>
      <c r="M11" s="161"/>
      <c r="N11" s="161"/>
      <c r="O11" s="161"/>
      <c r="P11" s="161"/>
      <c r="Q11" s="122"/>
      <c r="R11" s="122"/>
      <c r="S11" s="122"/>
      <c r="T11" s="122"/>
      <c r="U11" s="122"/>
      <c r="V11" s="122"/>
      <c r="W11" s="123"/>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20" t="str">
        <f t="shared" si="0"/>
        <v/>
      </c>
      <c r="BA11" s="120"/>
      <c r="BB11" s="121"/>
      <c r="BC11" s="101" t="str">
        <f t="shared" si="1"/>
        <v/>
      </c>
      <c r="BD11" s="102"/>
      <c r="BE11" s="103"/>
      <c r="BF11" s="101" t="str">
        <f t="shared" si="2"/>
        <v/>
      </c>
      <c r="BG11" s="102"/>
      <c r="BH11" s="124"/>
      <c r="BI11" s="32">
        <f t="shared" ref="BI11:BI29" si="3">IF(AZ11="",0,IF(AZ11/$BI$3&gt;1,1,AZ11/$BI$3))</f>
        <v>0</v>
      </c>
      <c r="BJ11" s="32">
        <f t="shared" ref="BJ11:BJ29" si="4">IF(B11=$A$19,BI11,0)</f>
        <v>0</v>
      </c>
      <c r="BK11" s="32">
        <f t="shared" ref="BK11:BK29" si="5">IF(B11=$A$18,BI11,0)</f>
        <v>0</v>
      </c>
      <c r="BL11" s="60">
        <f t="shared" ref="BL11:BL29" si="6">IF(B11=$A$20,BI11,IF(B11=$A$21,BI11,0))</f>
        <v>0</v>
      </c>
      <c r="BM11" s="61">
        <f t="shared" ref="BM11:BM29" si="7">IF(B11=$A$19,IF(J11=$A$25,1,IF(J11=$A$26,1,0)),0)</f>
        <v>0</v>
      </c>
      <c r="BN11" s="61">
        <f t="shared" ref="BN11:BN29" si="8">IF(B11=$A$18,IF(J11=$A$25,1,IF(J11=$A$26,1,0)),0)</f>
        <v>0</v>
      </c>
    </row>
    <row r="12" spans="1:66" s="3" customFormat="1" ht="21" customHeight="1" x14ac:dyDescent="0.15">
      <c r="A12" s="31">
        <v>41</v>
      </c>
      <c r="B12" s="160"/>
      <c r="C12" s="161"/>
      <c r="D12" s="161"/>
      <c r="E12" s="161"/>
      <c r="F12" s="161"/>
      <c r="G12" s="161"/>
      <c r="H12" s="161"/>
      <c r="I12" s="161"/>
      <c r="J12" s="161"/>
      <c r="K12" s="161"/>
      <c r="L12" s="161"/>
      <c r="M12" s="161"/>
      <c r="N12" s="161"/>
      <c r="O12" s="161"/>
      <c r="P12" s="161"/>
      <c r="Q12" s="122"/>
      <c r="R12" s="122"/>
      <c r="S12" s="122"/>
      <c r="T12" s="122"/>
      <c r="U12" s="122"/>
      <c r="V12" s="122"/>
      <c r="W12" s="123"/>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20" t="str">
        <f t="shared" si="0"/>
        <v/>
      </c>
      <c r="BA12" s="120"/>
      <c r="BB12" s="121"/>
      <c r="BC12" s="101" t="str">
        <f t="shared" si="1"/>
        <v/>
      </c>
      <c r="BD12" s="102"/>
      <c r="BE12" s="103"/>
      <c r="BF12" s="101" t="str">
        <f t="shared" si="2"/>
        <v/>
      </c>
      <c r="BG12" s="102"/>
      <c r="BH12" s="124"/>
      <c r="BI12" s="32">
        <f t="shared" si="3"/>
        <v>0</v>
      </c>
      <c r="BJ12" s="32">
        <f t="shared" si="4"/>
        <v>0</v>
      </c>
      <c r="BK12" s="32">
        <f t="shared" si="5"/>
        <v>0</v>
      </c>
      <c r="BL12" s="60">
        <f t="shared" si="6"/>
        <v>0</v>
      </c>
      <c r="BM12" s="61">
        <f t="shared" si="7"/>
        <v>0</v>
      </c>
      <c r="BN12" s="61">
        <f t="shared" si="8"/>
        <v>0</v>
      </c>
    </row>
    <row r="13" spans="1:66" s="3" customFormat="1" ht="21" customHeight="1" x14ac:dyDescent="0.15">
      <c r="A13" s="31">
        <v>42</v>
      </c>
      <c r="B13" s="160"/>
      <c r="C13" s="161"/>
      <c r="D13" s="161"/>
      <c r="E13" s="161"/>
      <c r="F13" s="161"/>
      <c r="G13" s="161"/>
      <c r="H13" s="161"/>
      <c r="I13" s="161"/>
      <c r="J13" s="161"/>
      <c r="K13" s="161"/>
      <c r="L13" s="161"/>
      <c r="M13" s="161"/>
      <c r="N13" s="161"/>
      <c r="O13" s="161"/>
      <c r="P13" s="161"/>
      <c r="Q13" s="122"/>
      <c r="R13" s="122"/>
      <c r="S13" s="122"/>
      <c r="T13" s="122"/>
      <c r="U13" s="122"/>
      <c r="V13" s="122"/>
      <c r="W13" s="123"/>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20" t="str">
        <f t="shared" si="0"/>
        <v/>
      </c>
      <c r="BA13" s="120"/>
      <c r="BB13" s="121"/>
      <c r="BC13" s="101" t="str">
        <f t="shared" si="1"/>
        <v/>
      </c>
      <c r="BD13" s="102"/>
      <c r="BE13" s="103"/>
      <c r="BF13" s="101" t="str">
        <f t="shared" si="2"/>
        <v/>
      </c>
      <c r="BG13" s="102"/>
      <c r="BH13" s="124"/>
      <c r="BI13" s="32">
        <f t="shared" si="3"/>
        <v>0</v>
      </c>
      <c r="BJ13" s="32">
        <f t="shared" si="4"/>
        <v>0</v>
      </c>
      <c r="BK13" s="32">
        <f t="shared" si="5"/>
        <v>0</v>
      </c>
      <c r="BL13" s="60">
        <f t="shared" si="6"/>
        <v>0</v>
      </c>
      <c r="BM13" s="61">
        <f t="shared" si="7"/>
        <v>0</v>
      </c>
      <c r="BN13" s="61">
        <f t="shared" si="8"/>
        <v>0</v>
      </c>
    </row>
    <row r="14" spans="1:66" s="3" customFormat="1" ht="21" customHeight="1" x14ac:dyDescent="0.15">
      <c r="A14" s="31">
        <v>43</v>
      </c>
      <c r="B14" s="160"/>
      <c r="C14" s="161"/>
      <c r="D14" s="161"/>
      <c r="E14" s="161"/>
      <c r="F14" s="161"/>
      <c r="G14" s="161"/>
      <c r="H14" s="161"/>
      <c r="I14" s="161"/>
      <c r="J14" s="161"/>
      <c r="K14" s="161"/>
      <c r="L14" s="161"/>
      <c r="M14" s="161"/>
      <c r="N14" s="161"/>
      <c r="O14" s="161"/>
      <c r="P14" s="161"/>
      <c r="Q14" s="122"/>
      <c r="R14" s="122"/>
      <c r="S14" s="122"/>
      <c r="T14" s="122"/>
      <c r="U14" s="122"/>
      <c r="V14" s="122"/>
      <c r="W14" s="123"/>
      <c r="X14" s="39"/>
      <c r="Y14" s="40"/>
      <c r="Z14" s="40"/>
      <c r="AA14" s="40"/>
      <c r="AB14" s="40"/>
      <c r="AC14" s="43"/>
      <c r="AD14" s="44"/>
      <c r="AE14" s="39"/>
      <c r="AF14" s="40"/>
      <c r="AG14" s="40"/>
      <c r="AH14" s="40"/>
      <c r="AI14" s="40"/>
      <c r="AJ14" s="43"/>
      <c r="AK14" s="44"/>
      <c r="AL14" s="39"/>
      <c r="AM14" s="40"/>
      <c r="AN14" s="40"/>
      <c r="AO14" s="40"/>
      <c r="AP14" s="40"/>
      <c r="AQ14" s="43"/>
      <c r="AR14" s="44"/>
      <c r="AS14" s="39"/>
      <c r="AT14" s="40"/>
      <c r="AU14" s="40"/>
      <c r="AV14" s="40"/>
      <c r="AW14" s="40"/>
      <c r="AX14" s="43"/>
      <c r="AY14" s="46"/>
      <c r="AZ14" s="120" t="str">
        <f t="shared" si="0"/>
        <v/>
      </c>
      <c r="BA14" s="120"/>
      <c r="BB14" s="121"/>
      <c r="BC14" s="101" t="str">
        <f t="shared" si="1"/>
        <v/>
      </c>
      <c r="BD14" s="102"/>
      <c r="BE14" s="103"/>
      <c r="BF14" s="101" t="str">
        <f t="shared" si="2"/>
        <v/>
      </c>
      <c r="BG14" s="102"/>
      <c r="BH14" s="124"/>
      <c r="BI14" s="32">
        <f t="shared" si="3"/>
        <v>0</v>
      </c>
      <c r="BJ14" s="32">
        <f t="shared" si="4"/>
        <v>0</v>
      </c>
      <c r="BK14" s="32">
        <f t="shared" si="5"/>
        <v>0</v>
      </c>
      <c r="BL14" s="60">
        <f t="shared" si="6"/>
        <v>0</v>
      </c>
      <c r="BM14" s="61">
        <f t="shared" si="7"/>
        <v>0</v>
      </c>
      <c r="BN14" s="61">
        <f t="shared" si="8"/>
        <v>0</v>
      </c>
    </row>
    <row r="15" spans="1:66" s="3" customFormat="1" ht="21" customHeight="1" x14ac:dyDescent="0.15">
      <c r="A15" s="31">
        <v>44</v>
      </c>
      <c r="B15" s="160"/>
      <c r="C15" s="161"/>
      <c r="D15" s="161"/>
      <c r="E15" s="161"/>
      <c r="F15" s="161"/>
      <c r="G15" s="161"/>
      <c r="H15" s="161"/>
      <c r="I15" s="161"/>
      <c r="J15" s="161"/>
      <c r="K15" s="161"/>
      <c r="L15" s="161"/>
      <c r="M15" s="161"/>
      <c r="N15" s="161"/>
      <c r="O15" s="161"/>
      <c r="P15" s="161"/>
      <c r="Q15" s="122"/>
      <c r="R15" s="122"/>
      <c r="S15" s="122"/>
      <c r="T15" s="122"/>
      <c r="U15" s="122"/>
      <c r="V15" s="122"/>
      <c r="W15" s="123"/>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20" t="str">
        <f t="shared" si="0"/>
        <v/>
      </c>
      <c r="BA15" s="120"/>
      <c r="BB15" s="121"/>
      <c r="BC15" s="101" t="str">
        <f t="shared" si="1"/>
        <v/>
      </c>
      <c r="BD15" s="102"/>
      <c r="BE15" s="103"/>
      <c r="BF15" s="101" t="str">
        <f t="shared" si="2"/>
        <v/>
      </c>
      <c r="BG15" s="102"/>
      <c r="BH15" s="124"/>
      <c r="BI15" s="32">
        <f t="shared" si="3"/>
        <v>0</v>
      </c>
      <c r="BJ15" s="32">
        <f t="shared" si="4"/>
        <v>0</v>
      </c>
      <c r="BK15" s="32">
        <f t="shared" si="5"/>
        <v>0</v>
      </c>
      <c r="BL15" s="60">
        <f t="shared" si="6"/>
        <v>0</v>
      </c>
      <c r="BM15" s="61">
        <f t="shared" si="7"/>
        <v>0</v>
      </c>
      <c r="BN15" s="61">
        <f t="shared" si="8"/>
        <v>0</v>
      </c>
    </row>
    <row r="16" spans="1:66" s="3" customFormat="1" ht="21" customHeight="1" x14ac:dyDescent="0.15">
      <c r="A16" s="31"/>
      <c r="B16" s="160"/>
      <c r="C16" s="161"/>
      <c r="D16" s="161"/>
      <c r="E16" s="161"/>
      <c r="F16" s="161"/>
      <c r="G16" s="161"/>
      <c r="H16" s="161"/>
      <c r="I16" s="161"/>
      <c r="J16" s="161"/>
      <c r="K16" s="161"/>
      <c r="L16" s="161"/>
      <c r="M16" s="161"/>
      <c r="N16" s="161"/>
      <c r="O16" s="161"/>
      <c r="P16" s="161"/>
      <c r="Q16" s="122"/>
      <c r="R16" s="122"/>
      <c r="S16" s="122"/>
      <c r="T16" s="122"/>
      <c r="U16" s="122"/>
      <c r="V16" s="122"/>
      <c r="W16" s="123"/>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20" t="str">
        <f t="shared" si="0"/>
        <v/>
      </c>
      <c r="BA16" s="120"/>
      <c r="BB16" s="121"/>
      <c r="BC16" s="101" t="str">
        <f t="shared" si="1"/>
        <v/>
      </c>
      <c r="BD16" s="102"/>
      <c r="BE16" s="103"/>
      <c r="BF16" s="101" t="str">
        <f t="shared" si="2"/>
        <v/>
      </c>
      <c r="BG16" s="102"/>
      <c r="BH16" s="124"/>
      <c r="BI16" s="32">
        <f t="shared" si="3"/>
        <v>0</v>
      </c>
      <c r="BJ16" s="32">
        <f t="shared" si="4"/>
        <v>0</v>
      </c>
      <c r="BK16" s="32">
        <f t="shared" si="5"/>
        <v>0</v>
      </c>
      <c r="BL16" s="60">
        <f t="shared" si="6"/>
        <v>0</v>
      </c>
      <c r="BM16" s="61">
        <f t="shared" si="7"/>
        <v>0</v>
      </c>
      <c r="BN16" s="61">
        <f t="shared" si="8"/>
        <v>0</v>
      </c>
    </row>
    <row r="17" spans="1:66" s="3" customFormat="1" ht="21" customHeight="1" x14ac:dyDescent="0.15">
      <c r="A17" s="31" t="s">
        <v>28</v>
      </c>
      <c r="B17" s="160"/>
      <c r="C17" s="161"/>
      <c r="D17" s="161"/>
      <c r="E17" s="161"/>
      <c r="F17" s="161"/>
      <c r="G17" s="161"/>
      <c r="H17" s="161"/>
      <c r="I17" s="161"/>
      <c r="J17" s="161"/>
      <c r="K17" s="161"/>
      <c r="L17" s="161"/>
      <c r="M17" s="161"/>
      <c r="N17" s="161"/>
      <c r="O17" s="161"/>
      <c r="P17" s="161"/>
      <c r="Q17" s="122"/>
      <c r="R17" s="122"/>
      <c r="S17" s="122"/>
      <c r="T17" s="122"/>
      <c r="U17" s="122"/>
      <c r="V17" s="122"/>
      <c r="W17" s="123"/>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20" t="str">
        <f t="shared" si="0"/>
        <v/>
      </c>
      <c r="BA17" s="120"/>
      <c r="BB17" s="121"/>
      <c r="BC17" s="101" t="str">
        <f t="shared" si="1"/>
        <v/>
      </c>
      <c r="BD17" s="102"/>
      <c r="BE17" s="103"/>
      <c r="BF17" s="101" t="str">
        <f t="shared" si="2"/>
        <v/>
      </c>
      <c r="BG17" s="102"/>
      <c r="BH17" s="124"/>
      <c r="BI17" s="32">
        <f t="shared" si="3"/>
        <v>0</v>
      </c>
      <c r="BJ17" s="32">
        <f t="shared" si="4"/>
        <v>0</v>
      </c>
      <c r="BK17" s="32">
        <f t="shared" si="5"/>
        <v>0</v>
      </c>
      <c r="BL17" s="60">
        <f t="shared" si="6"/>
        <v>0</v>
      </c>
      <c r="BM17" s="61">
        <f t="shared" si="7"/>
        <v>0</v>
      </c>
      <c r="BN17" s="61">
        <f t="shared" si="8"/>
        <v>0</v>
      </c>
    </row>
    <row r="18" spans="1:66" s="3" customFormat="1" ht="21" customHeight="1" x14ac:dyDescent="0.15">
      <c r="A18" s="31" t="s">
        <v>32</v>
      </c>
      <c r="B18" s="160"/>
      <c r="C18" s="161"/>
      <c r="D18" s="161"/>
      <c r="E18" s="161"/>
      <c r="F18" s="161"/>
      <c r="G18" s="161"/>
      <c r="H18" s="161"/>
      <c r="I18" s="161"/>
      <c r="J18" s="161"/>
      <c r="K18" s="161"/>
      <c r="L18" s="161"/>
      <c r="M18" s="161"/>
      <c r="N18" s="161"/>
      <c r="O18" s="161"/>
      <c r="P18" s="161"/>
      <c r="Q18" s="122"/>
      <c r="R18" s="122"/>
      <c r="S18" s="122"/>
      <c r="T18" s="122"/>
      <c r="U18" s="122"/>
      <c r="V18" s="122"/>
      <c r="W18" s="123"/>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20" t="str">
        <f t="shared" si="0"/>
        <v/>
      </c>
      <c r="BA18" s="120"/>
      <c r="BB18" s="121"/>
      <c r="BC18" s="101" t="str">
        <f t="shared" si="1"/>
        <v/>
      </c>
      <c r="BD18" s="102"/>
      <c r="BE18" s="103"/>
      <c r="BF18" s="101" t="str">
        <f t="shared" si="2"/>
        <v/>
      </c>
      <c r="BG18" s="102"/>
      <c r="BH18" s="124"/>
      <c r="BI18" s="32">
        <f t="shared" si="3"/>
        <v>0</v>
      </c>
      <c r="BJ18" s="32">
        <f t="shared" si="4"/>
        <v>0</v>
      </c>
      <c r="BK18" s="32">
        <f t="shared" si="5"/>
        <v>0</v>
      </c>
      <c r="BL18" s="60">
        <f t="shared" si="6"/>
        <v>0</v>
      </c>
      <c r="BM18" s="61">
        <f t="shared" si="7"/>
        <v>0</v>
      </c>
      <c r="BN18" s="61">
        <f t="shared" si="8"/>
        <v>0</v>
      </c>
    </row>
    <row r="19" spans="1:66" s="3" customFormat="1" ht="21" customHeight="1" x14ac:dyDescent="0.15">
      <c r="A19" s="31" t="s">
        <v>33</v>
      </c>
      <c r="B19" s="160"/>
      <c r="C19" s="161"/>
      <c r="D19" s="161"/>
      <c r="E19" s="161"/>
      <c r="F19" s="161"/>
      <c r="G19" s="161"/>
      <c r="H19" s="161"/>
      <c r="I19" s="161"/>
      <c r="J19" s="161"/>
      <c r="K19" s="161"/>
      <c r="L19" s="161"/>
      <c r="M19" s="161"/>
      <c r="N19" s="161"/>
      <c r="O19" s="161"/>
      <c r="P19" s="161"/>
      <c r="Q19" s="122"/>
      <c r="R19" s="122"/>
      <c r="S19" s="122"/>
      <c r="T19" s="122"/>
      <c r="U19" s="122"/>
      <c r="V19" s="122"/>
      <c r="W19" s="123"/>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20" t="str">
        <f t="shared" si="0"/>
        <v/>
      </c>
      <c r="BA19" s="120"/>
      <c r="BB19" s="121"/>
      <c r="BC19" s="101" t="str">
        <f t="shared" si="1"/>
        <v/>
      </c>
      <c r="BD19" s="102"/>
      <c r="BE19" s="103"/>
      <c r="BF19" s="101" t="str">
        <f t="shared" si="2"/>
        <v/>
      </c>
      <c r="BG19" s="102"/>
      <c r="BH19" s="124"/>
      <c r="BI19" s="32">
        <f t="shared" si="3"/>
        <v>0</v>
      </c>
      <c r="BJ19" s="32">
        <f t="shared" si="4"/>
        <v>0</v>
      </c>
      <c r="BK19" s="32">
        <f t="shared" si="5"/>
        <v>0</v>
      </c>
      <c r="BL19" s="60">
        <f t="shared" si="6"/>
        <v>0</v>
      </c>
      <c r="BM19" s="61">
        <f t="shared" si="7"/>
        <v>0</v>
      </c>
      <c r="BN19" s="61">
        <f t="shared" si="8"/>
        <v>0</v>
      </c>
    </row>
    <row r="20" spans="1:66" s="3" customFormat="1" ht="21" customHeight="1" x14ac:dyDescent="0.15">
      <c r="A20" s="31" t="s">
        <v>39</v>
      </c>
      <c r="B20" s="160"/>
      <c r="C20" s="161"/>
      <c r="D20" s="161"/>
      <c r="E20" s="161"/>
      <c r="F20" s="161"/>
      <c r="G20" s="161"/>
      <c r="H20" s="161"/>
      <c r="I20" s="161"/>
      <c r="J20" s="161"/>
      <c r="K20" s="161"/>
      <c r="L20" s="161"/>
      <c r="M20" s="161"/>
      <c r="N20" s="161"/>
      <c r="O20" s="161"/>
      <c r="P20" s="161"/>
      <c r="Q20" s="122"/>
      <c r="R20" s="122"/>
      <c r="S20" s="122"/>
      <c r="T20" s="122"/>
      <c r="U20" s="122"/>
      <c r="V20" s="122"/>
      <c r="W20" s="123"/>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20" t="str">
        <f t="shared" si="0"/>
        <v/>
      </c>
      <c r="BA20" s="120"/>
      <c r="BB20" s="121"/>
      <c r="BC20" s="101" t="str">
        <f t="shared" si="1"/>
        <v/>
      </c>
      <c r="BD20" s="102"/>
      <c r="BE20" s="103"/>
      <c r="BF20" s="101" t="str">
        <f t="shared" si="2"/>
        <v/>
      </c>
      <c r="BG20" s="102"/>
      <c r="BH20" s="124"/>
      <c r="BI20" s="32">
        <f t="shared" si="3"/>
        <v>0</v>
      </c>
      <c r="BJ20" s="32">
        <f t="shared" si="4"/>
        <v>0</v>
      </c>
      <c r="BK20" s="32">
        <f t="shared" si="5"/>
        <v>0</v>
      </c>
      <c r="BL20" s="60">
        <f t="shared" si="6"/>
        <v>0</v>
      </c>
      <c r="BM20" s="61">
        <f t="shared" si="7"/>
        <v>0</v>
      </c>
      <c r="BN20" s="61">
        <f t="shared" si="8"/>
        <v>0</v>
      </c>
    </row>
    <row r="21" spans="1:66" s="3" customFormat="1" ht="21" customHeight="1" x14ac:dyDescent="0.15">
      <c r="A21" s="31" t="s">
        <v>40</v>
      </c>
      <c r="B21" s="160"/>
      <c r="C21" s="161"/>
      <c r="D21" s="161"/>
      <c r="E21" s="161"/>
      <c r="F21" s="161"/>
      <c r="G21" s="161"/>
      <c r="H21" s="161"/>
      <c r="I21" s="161"/>
      <c r="J21" s="161"/>
      <c r="K21" s="161"/>
      <c r="L21" s="161"/>
      <c r="M21" s="161"/>
      <c r="N21" s="161"/>
      <c r="O21" s="161"/>
      <c r="P21" s="161"/>
      <c r="Q21" s="122"/>
      <c r="R21" s="122"/>
      <c r="S21" s="122"/>
      <c r="T21" s="122"/>
      <c r="U21" s="122"/>
      <c r="V21" s="122"/>
      <c r="W21" s="123"/>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20" t="str">
        <f t="shared" si="0"/>
        <v/>
      </c>
      <c r="BA21" s="120"/>
      <c r="BB21" s="121"/>
      <c r="BC21" s="101" t="str">
        <f t="shared" si="1"/>
        <v/>
      </c>
      <c r="BD21" s="102"/>
      <c r="BE21" s="103"/>
      <c r="BF21" s="101" t="str">
        <f t="shared" si="2"/>
        <v/>
      </c>
      <c r="BG21" s="102"/>
      <c r="BH21" s="124"/>
      <c r="BI21" s="32">
        <f t="shared" si="3"/>
        <v>0</v>
      </c>
      <c r="BJ21" s="32">
        <f t="shared" si="4"/>
        <v>0</v>
      </c>
      <c r="BK21" s="32">
        <f t="shared" si="5"/>
        <v>0</v>
      </c>
      <c r="BL21" s="60">
        <f t="shared" si="6"/>
        <v>0</v>
      </c>
      <c r="BM21" s="61">
        <f t="shared" si="7"/>
        <v>0</v>
      </c>
      <c r="BN21" s="61">
        <f t="shared" si="8"/>
        <v>0</v>
      </c>
    </row>
    <row r="22" spans="1:66" s="3" customFormat="1" ht="21" customHeight="1" x14ac:dyDescent="0.15">
      <c r="A22" s="31" t="s">
        <v>41</v>
      </c>
      <c r="B22" s="160"/>
      <c r="C22" s="161"/>
      <c r="D22" s="161"/>
      <c r="E22" s="161"/>
      <c r="F22" s="161"/>
      <c r="G22" s="161"/>
      <c r="H22" s="161"/>
      <c r="I22" s="161"/>
      <c r="J22" s="161"/>
      <c r="K22" s="161"/>
      <c r="L22" s="161"/>
      <c r="M22" s="161"/>
      <c r="N22" s="161"/>
      <c r="O22" s="161"/>
      <c r="P22" s="161"/>
      <c r="Q22" s="122"/>
      <c r="R22" s="122"/>
      <c r="S22" s="122"/>
      <c r="T22" s="122"/>
      <c r="U22" s="122"/>
      <c r="V22" s="122"/>
      <c r="W22" s="123"/>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20" t="str">
        <f t="shared" si="0"/>
        <v/>
      </c>
      <c r="BA22" s="120"/>
      <c r="BB22" s="121"/>
      <c r="BC22" s="101" t="str">
        <f t="shared" si="1"/>
        <v/>
      </c>
      <c r="BD22" s="102"/>
      <c r="BE22" s="103"/>
      <c r="BF22" s="101" t="str">
        <f t="shared" si="2"/>
        <v/>
      </c>
      <c r="BG22" s="102"/>
      <c r="BH22" s="124"/>
      <c r="BI22" s="32">
        <f t="shared" si="3"/>
        <v>0</v>
      </c>
      <c r="BJ22" s="32">
        <f t="shared" si="4"/>
        <v>0</v>
      </c>
      <c r="BK22" s="32">
        <f t="shared" si="5"/>
        <v>0</v>
      </c>
      <c r="BL22" s="60">
        <f t="shared" si="6"/>
        <v>0</v>
      </c>
      <c r="BM22" s="61">
        <f t="shared" si="7"/>
        <v>0</v>
      </c>
      <c r="BN22" s="61">
        <f t="shared" si="8"/>
        <v>0</v>
      </c>
    </row>
    <row r="23" spans="1:66" s="3" customFormat="1" ht="21" customHeight="1" x14ac:dyDescent="0.15">
      <c r="A23" s="31" t="s">
        <v>35</v>
      </c>
      <c r="B23" s="160"/>
      <c r="C23" s="161"/>
      <c r="D23" s="161"/>
      <c r="E23" s="161"/>
      <c r="F23" s="161"/>
      <c r="G23" s="161"/>
      <c r="H23" s="161"/>
      <c r="I23" s="161"/>
      <c r="J23" s="161"/>
      <c r="K23" s="161"/>
      <c r="L23" s="161"/>
      <c r="M23" s="161"/>
      <c r="N23" s="161"/>
      <c r="O23" s="161"/>
      <c r="P23" s="161"/>
      <c r="Q23" s="122"/>
      <c r="R23" s="122"/>
      <c r="S23" s="122"/>
      <c r="T23" s="122"/>
      <c r="U23" s="122"/>
      <c r="V23" s="122"/>
      <c r="W23" s="123"/>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20" t="str">
        <f t="shared" si="0"/>
        <v/>
      </c>
      <c r="BA23" s="120"/>
      <c r="BB23" s="121"/>
      <c r="BC23" s="101" t="str">
        <f t="shared" si="1"/>
        <v/>
      </c>
      <c r="BD23" s="102"/>
      <c r="BE23" s="103"/>
      <c r="BF23" s="101" t="str">
        <f t="shared" si="2"/>
        <v/>
      </c>
      <c r="BG23" s="102"/>
      <c r="BH23" s="124"/>
      <c r="BI23" s="32">
        <f t="shared" si="3"/>
        <v>0</v>
      </c>
      <c r="BJ23" s="32">
        <f t="shared" si="4"/>
        <v>0</v>
      </c>
      <c r="BK23" s="32">
        <f t="shared" si="5"/>
        <v>0</v>
      </c>
      <c r="BL23" s="60">
        <f t="shared" si="6"/>
        <v>0</v>
      </c>
      <c r="BM23" s="61">
        <f t="shared" si="7"/>
        <v>0</v>
      </c>
      <c r="BN23" s="61">
        <f t="shared" si="8"/>
        <v>0</v>
      </c>
    </row>
    <row r="24" spans="1:66" s="3" customFormat="1" ht="21" customHeight="1" x14ac:dyDescent="0.15">
      <c r="A24" s="31"/>
      <c r="B24" s="160"/>
      <c r="C24" s="161"/>
      <c r="D24" s="161"/>
      <c r="E24" s="161"/>
      <c r="F24" s="161"/>
      <c r="G24" s="161"/>
      <c r="H24" s="161"/>
      <c r="I24" s="161"/>
      <c r="J24" s="161"/>
      <c r="K24" s="161"/>
      <c r="L24" s="161"/>
      <c r="M24" s="161"/>
      <c r="N24" s="161"/>
      <c r="O24" s="161"/>
      <c r="P24" s="161"/>
      <c r="Q24" s="122"/>
      <c r="R24" s="122"/>
      <c r="S24" s="122"/>
      <c r="T24" s="122"/>
      <c r="U24" s="122"/>
      <c r="V24" s="122"/>
      <c r="W24" s="123"/>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20" t="str">
        <f t="shared" si="0"/>
        <v/>
      </c>
      <c r="BA24" s="120"/>
      <c r="BB24" s="121"/>
      <c r="BC24" s="101" t="str">
        <f t="shared" si="1"/>
        <v/>
      </c>
      <c r="BD24" s="102"/>
      <c r="BE24" s="103"/>
      <c r="BF24" s="101" t="str">
        <f t="shared" si="2"/>
        <v/>
      </c>
      <c r="BG24" s="102"/>
      <c r="BH24" s="124"/>
      <c r="BI24" s="32">
        <f t="shared" si="3"/>
        <v>0</v>
      </c>
      <c r="BJ24" s="32">
        <f t="shared" si="4"/>
        <v>0</v>
      </c>
      <c r="BK24" s="32">
        <f t="shared" si="5"/>
        <v>0</v>
      </c>
      <c r="BL24" s="60">
        <f t="shared" si="6"/>
        <v>0</v>
      </c>
      <c r="BM24" s="61">
        <f t="shared" si="7"/>
        <v>0</v>
      </c>
      <c r="BN24" s="61">
        <f t="shared" si="8"/>
        <v>0</v>
      </c>
    </row>
    <row r="25" spans="1:66" s="3" customFormat="1" ht="21" customHeight="1" x14ac:dyDescent="0.15">
      <c r="A25" s="31" t="s">
        <v>14</v>
      </c>
      <c r="B25" s="160"/>
      <c r="C25" s="161"/>
      <c r="D25" s="161"/>
      <c r="E25" s="161"/>
      <c r="F25" s="161"/>
      <c r="G25" s="161"/>
      <c r="H25" s="161"/>
      <c r="I25" s="161"/>
      <c r="J25" s="161"/>
      <c r="K25" s="161"/>
      <c r="L25" s="161"/>
      <c r="M25" s="161"/>
      <c r="N25" s="161"/>
      <c r="O25" s="161"/>
      <c r="P25" s="161"/>
      <c r="Q25" s="122"/>
      <c r="R25" s="122"/>
      <c r="S25" s="122"/>
      <c r="T25" s="122"/>
      <c r="U25" s="122"/>
      <c r="V25" s="122"/>
      <c r="W25" s="123"/>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20" t="str">
        <f t="shared" si="0"/>
        <v/>
      </c>
      <c r="BA25" s="120"/>
      <c r="BB25" s="121"/>
      <c r="BC25" s="101" t="str">
        <f t="shared" si="1"/>
        <v/>
      </c>
      <c r="BD25" s="102"/>
      <c r="BE25" s="103"/>
      <c r="BF25" s="101" t="str">
        <f t="shared" si="2"/>
        <v/>
      </c>
      <c r="BG25" s="102"/>
      <c r="BH25" s="124"/>
      <c r="BI25" s="32">
        <f t="shared" si="3"/>
        <v>0</v>
      </c>
      <c r="BJ25" s="32">
        <f t="shared" si="4"/>
        <v>0</v>
      </c>
      <c r="BK25" s="32">
        <f t="shared" si="5"/>
        <v>0</v>
      </c>
      <c r="BL25" s="60">
        <f t="shared" si="6"/>
        <v>0</v>
      </c>
      <c r="BM25" s="61">
        <f t="shared" si="7"/>
        <v>0</v>
      </c>
      <c r="BN25" s="61">
        <f t="shared" si="8"/>
        <v>0</v>
      </c>
    </row>
    <row r="26" spans="1:66" s="3" customFormat="1" ht="21" customHeight="1" x14ac:dyDescent="0.15">
      <c r="A26" s="31" t="s">
        <v>15</v>
      </c>
      <c r="B26" s="160"/>
      <c r="C26" s="161"/>
      <c r="D26" s="161"/>
      <c r="E26" s="161"/>
      <c r="F26" s="161"/>
      <c r="G26" s="161"/>
      <c r="H26" s="161"/>
      <c r="I26" s="161"/>
      <c r="J26" s="122"/>
      <c r="K26" s="122"/>
      <c r="L26" s="122"/>
      <c r="M26" s="122"/>
      <c r="N26" s="122"/>
      <c r="O26" s="122"/>
      <c r="P26" s="122"/>
      <c r="Q26" s="122"/>
      <c r="R26" s="122"/>
      <c r="S26" s="122"/>
      <c r="T26" s="122"/>
      <c r="U26" s="122"/>
      <c r="V26" s="122"/>
      <c r="W26" s="123"/>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20" t="str">
        <f t="shared" si="0"/>
        <v/>
      </c>
      <c r="BA26" s="120"/>
      <c r="BB26" s="121"/>
      <c r="BC26" s="101" t="str">
        <f t="shared" si="1"/>
        <v/>
      </c>
      <c r="BD26" s="102"/>
      <c r="BE26" s="103"/>
      <c r="BF26" s="101" t="str">
        <f t="shared" si="2"/>
        <v/>
      </c>
      <c r="BG26" s="102"/>
      <c r="BH26" s="124"/>
      <c r="BI26" s="32">
        <f t="shared" si="3"/>
        <v>0</v>
      </c>
      <c r="BJ26" s="32">
        <f t="shared" si="4"/>
        <v>0</v>
      </c>
      <c r="BK26" s="32">
        <f t="shared" si="5"/>
        <v>0</v>
      </c>
      <c r="BL26" s="60">
        <f t="shared" si="6"/>
        <v>0</v>
      </c>
      <c r="BM26" s="61">
        <f t="shared" si="7"/>
        <v>0</v>
      </c>
      <c r="BN26" s="61">
        <f t="shared" si="8"/>
        <v>0</v>
      </c>
    </row>
    <row r="27" spans="1:66" s="3" customFormat="1" ht="21" customHeight="1" x14ac:dyDescent="0.15">
      <c r="A27" s="31" t="s">
        <v>161</v>
      </c>
      <c r="B27" s="160"/>
      <c r="C27" s="161"/>
      <c r="D27" s="161"/>
      <c r="E27" s="161"/>
      <c r="F27" s="161"/>
      <c r="G27" s="161"/>
      <c r="H27" s="161"/>
      <c r="I27" s="161"/>
      <c r="J27" s="122"/>
      <c r="K27" s="122"/>
      <c r="L27" s="122"/>
      <c r="M27" s="122"/>
      <c r="N27" s="122"/>
      <c r="O27" s="122"/>
      <c r="P27" s="122"/>
      <c r="Q27" s="122"/>
      <c r="R27" s="122"/>
      <c r="S27" s="122"/>
      <c r="T27" s="122"/>
      <c r="U27" s="122"/>
      <c r="V27" s="122"/>
      <c r="W27" s="123"/>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20" t="str">
        <f t="shared" si="0"/>
        <v/>
      </c>
      <c r="BA27" s="120"/>
      <c r="BB27" s="121"/>
      <c r="BC27" s="101" t="str">
        <f t="shared" si="1"/>
        <v/>
      </c>
      <c r="BD27" s="102"/>
      <c r="BE27" s="103"/>
      <c r="BF27" s="101" t="str">
        <f t="shared" si="2"/>
        <v/>
      </c>
      <c r="BG27" s="102"/>
      <c r="BH27" s="124"/>
      <c r="BI27" s="32">
        <f t="shared" si="3"/>
        <v>0</v>
      </c>
      <c r="BJ27" s="32">
        <f t="shared" si="4"/>
        <v>0</v>
      </c>
      <c r="BK27" s="32">
        <f t="shared" si="5"/>
        <v>0</v>
      </c>
      <c r="BL27" s="60">
        <f t="shared" si="6"/>
        <v>0</v>
      </c>
      <c r="BM27" s="61">
        <f t="shared" si="7"/>
        <v>0</v>
      </c>
      <c r="BN27" s="61">
        <f t="shared" si="8"/>
        <v>0</v>
      </c>
    </row>
    <row r="28" spans="1:66" s="3" customFormat="1" ht="21" customHeight="1" x14ac:dyDescent="0.15">
      <c r="A28" s="31" t="s">
        <v>162</v>
      </c>
      <c r="B28" s="160"/>
      <c r="C28" s="161"/>
      <c r="D28" s="161"/>
      <c r="E28" s="161"/>
      <c r="F28" s="161"/>
      <c r="G28" s="161"/>
      <c r="H28" s="161"/>
      <c r="I28" s="161"/>
      <c r="J28" s="161"/>
      <c r="K28" s="161"/>
      <c r="L28" s="161"/>
      <c r="M28" s="161"/>
      <c r="N28" s="161"/>
      <c r="O28" s="161"/>
      <c r="P28" s="161"/>
      <c r="Q28" s="122"/>
      <c r="R28" s="122"/>
      <c r="S28" s="122"/>
      <c r="T28" s="122"/>
      <c r="U28" s="122"/>
      <c r="V28" s="122"/>
      <c r="W28" s="123"/>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20" t="str">
        <f t="shared" si="0"/>
        <v/>
      </c>
      <c r="BA28" s="120"/>
      <c r="BB28" s="121"/>
      <c r="BC28" s="101" t="str">
        <f t="shared" si="1"/>
        <v/>
      </c>
      <c r="BD28" s="102"/>
      <c r="BE28" s="103"/>
      <c r="BF28" s="101" t="str">
        <f t="shared" si="2"/>
        <v/>
      </c>
      <c r="BG28" s="102"/>
      <c r="BH28" s="124"/>
      <c r="BI28" s="32">
        <f t="shared" si="3"/>
        <v>0</v>
      </c>
      <c r="BJ28" s="32">
        <f t="shared" si="4"/>
        <v>0</v>
      </c>
      <c r="BK28" s="32">
        <f t="shared" si="5"/>
        <v>0</v>
      </c>
      <c r="BL28" s="60">
        <f t="shared" si="6"/>
        <v>0</v>
      </c>
      <c r="BM28" s="61">
        <f t="shared" si="7"/>
        <v>0</v>
      </c>
      <c r="BN28" s="61">
        <f t="shared" si="8"/>
        <v>0</v>
      </c>
    </row>
    <row r="29" spans="1:66" s="3" customFormat="1" ht="21" customHeight="1" thickBot="1" x14ac:dyDescent="0.2">
      <c r="A29" s="31" t="s">
        <v>16</v>
      </c>
      <c r="B29" s="158"/>
      <c r="C29" s="159"/>
      <c r="D29" s="159"/>
      <c r="E29" s="159"/>
      <c r="F29" s="159"/>
      <c r="G29" s="159"/>
      <c r="H29" s="159"/>
      <c r="I29" s="159"/>
      <c r="J29" s="162"/>
      <c r="K29" s="162"/>
      <c r="L29" s="162"/>
      <c r="M29" s="162"/>
      <c r="N29" s="162"/>
      <c r="O29" s="162"/>
      <c r="P29" s="162"/>
      <c r="Q29" s="162"/>
      <c r="R29" s="162"/>
      <c r="S29" s="162"/>
      <c r="T29" s="162"/>
      <c r="U29" s="162"/>
      <c r="V29" s="162"/>
      <c r="W29" s="17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107" t="str">
        <f t="shared" si="0"/>
        <v/>
      </c>
      <c r="BA29" s="107"/>
      <c r="BB29" s="108"/>
      <c r="BC29" s="98" t="str">
        <f t="shared" si="1"/>
        <v/>
      </c>
      <c r="BD29" s="99"/>
      <c r="BE29" s="100"/>
      <c r="BF29" s="98" t="str">
        <f t="shared" si="2"/>
        <v/>
      </c>
      <c r="BG29" s="99"/>
      <c r="BH29" s="134"/>
      <c r="BI29" s="32">
        <f t="shared" si="3"/>
        <v>0</v>
      </c>
      <c r="BJ29" s="32">
        <f t="shared" si="4"/>
        <v>0</v>
      </c>
      <c r="BK29" s="32">
        <f t="shared" si="5"/>
        <v>0</v>
      </c>
      <c r="BL29" s="60">
        <f t="shared" si="6"/>
        <v>0</v>
      </c>
      <c r="BM29" s="61">
        <f t="shared" si="7"/>
        <v>0</v>
      </c>
      <c r="BN29" s="61">
        <f t="shared" si="8"/>
        <v>0</v>
      </c>
    </row>
    <row r="30" spans="1:66" s="3" customFormat="1" ht="21" customHeight="1" thickTop="1" thickBot="1" x14ac:dyDescent="0.2">
      <c r="A30" s="31" t="s">
        <v>17</v>
      </c>
      <c r="B30" s="178" t="s">
        <v>3</v>
      </c>
      <c r="C30" s="179"/>
      <c r="D30" s="179"/>
      <c r="E30" s="179"/>
      <c r="F30" s="179"/>
      <c r="G30" s="179"/>
      <c r="H30" s="179"/>
      <c r="I30" s="179"/>
      <c r="J30" s="179"/>
      <c r="K30" s="179"/>
      <c r="L30" s="179"/>
      <c r="M30" s="179"/>
      <c r="N30" s="179"/>
      <c r="O30" s="179"/>
      <c r="P30" s="179"/>
      <c r="Q30" s="179"/>
      <c r="R30" s="179"/>
      <c r="S30" s="179"/>
      <c r="T30" s="179"/>
      <c r="U30" s="179"/>
      <c r="V30" s="179"/>
      <c r="W30" s="180"/>
      <c r="X30" s="13" t="str">
        <f t="shared" ref="X30:BE30" si="9">IF(SUM(X10:X29)=0,"",SUM(X10:X29))</f>
        <v/>
      </c>
      <c r="Y30" s="14" t="str">
        <f t="shared" si="9"/>
        <v/>
      </c>
      <c r="Z30" s="14" t="str">
        <f t="shared" si="9"/>
        <v/>
      </c>
      <c r="AA30" s="14" t="str">
        <f t="shared" si="9"/>
        <v/>
      </c>
      <c r="AB30" s="14" t="str">
        <f t="shared" si="9"/>
        <v/>
      </c>
      <c r="AC30" s="14" t="str">
        <f t="shared" si="9"/>
        <v/>
      </c>
      <c r="AD30" s="15" t="str">
        <f t="shared" si="9"/>
        <v/>
      </c>
      <c r="AE30" s="16" t="str">
        <f t="shared" si="9"/>
        <v/>
      </c>
      <c r="AF30" s="17" t="str">
        <f t="shared" si="9"/>
        <v/>
      </c>
      <c r="AG30" s="17" t="str">
        <f t="shared" si="9"/>
        <v/>
      </c>
      <c r="AH30" s="17" t="str">
        <f t="shared" si="9"/>
        <v/>
      </c>
      <c r="AI30" s="17" t="str">
        <f t="shared" si="9"/>
        <v/>
      </c>
      <c r="AJ30" s="17" t="str">
        <f t="shared" si="9"/>
        <v/>
      </c>
      <c r="AK30" s="18" t="str">
        <f t="shared" si="9"/>
        <v/>
      </c>
      <c r="AL30" s="19" t="str">
        <f t="shared" si="9"/>
        <v/>
      </c>
      <c r="AM30" s="14" t="str">
        <f t="shared" si="9"/>
        <v/>
      </c>
      <c r="AN30" s="14" t="str">
        <f t="shared" si="9"/>
        <v/>
      </c>
      <c r="AO30" s="14" t="str">
        <f t="shared" si="9"/>
        <v/>
      </c>
      <c r="AP30" s="14" t="str">
        <f t="shared" si="9"/>
        <v/>
      </c>
      <c r="AQ30" s="14" t="str">
        <f t="shared" si="9"/>
        <v/>
      </c>
      <c r="AR30" s="20" t="str">
        <f t="shared" si="9"/>
        <v/>
      </c>
      <c r="AS30" s="16" t="str">
        <f t="shared" si="9"/>
        <v/>
      </c>
      <c r="AT30" s="17" t="str">
        <f t="shared" si="9"/>
        <v/>
      </c>
      <c r="AU30" s="17" t="str">
        <f t="shared" si="9"/>
        <v/>
      </c>
      <c r="AV30" s="17" t="str">
        <f t="shared" si="9"/>
        <v/>
      </c>
      <c r="AW30" s="17" t="str">
        <f t="shared" si="9"/>
        <v/>
      </c>
      <c r="AX30" s="17" t="str">
        <f t="shared" si="9"/>
        <v/>
      </c>
      <c r="AY30" s="21" t="str">
        <f t="shared" si="9"/>
        <v/>
      </c>
      <c r="AZ30" s="104" t="str">
        <f t="shared" si="9"/>
        <v/>
      </c>
      <c r="BA30" s="105" t="str">
        <f t="shared" si="9"/>
        <v/>
      </c>
      <c r="BB30" s="106" t="str">
        <f t="shared" si="9"/>
        <v/>
      </c>
      <c r="BC30" s="131" t="str">
        <f t="shared" si="9"/>
        <v/>
      </c>
      <c r="BD30" s="132" t="str">
        <f t="shared" si="9"/>
        <v/>
      </c>
      <c r="BE30" s="177" t="str">
        <f t="shared" si="9"/>
        <v/>
      </c>
      <c r="BF30" s="131" t="s">
        <v>59</v>
      </c>
      <c r="BG30" s="132" t="str">
        <f>IF(SUM(BG10:BG29)=0,"",SUM(BG10:BG29))</f>
        <v/>
      </c>
      <c r="BH30" s="133" t="str">
        <f>IF(SUM(BH10:BH29)=0,"",SUM(BH10:BH29))</f>
        <v/>
      </c>
      <c r="BM30" s="1"/>
    </row>
    <row r="31" spans="1:66" s="3" customFormat="1" ht="21" customHeight="1" x14ac:dyDescent="0.15">
      <c r="A31" s="31"/>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135" t="s">
        <v>33</v>
      </c>
      <c r="BA31" s="95"/>
      <c r="BB31" s="95"/>
      <c r="BC31" s="136"/>
      <c r="BD31" s="95">
        <f>ROUNDDOWN(SUM(BJ10:BJ29),1)</f>
        <v>0</v>
      </c>
      <c r="BE31" s="95"/>
      <c r="BF31" s="96"/>
      <c r="BG31" s="109" t="str">
        <f>IF(SUM(BM10:BM29)&gt;0,"○","")</f>
        <v/>
      </c>
      <c r="BH31" s="110"/>
      <c r="BM31" s="1"/>
    </row>
    <row r="32" spans="1:66" s="3" customFormat="1" ht="21" customHeight="1" x14ac:dyDescent="0.15">
      <c r="A32" s="56" t="s">
        <v>121</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93" t="s">
        <v>60</v>
      </c>
      <c r="BA32" s="94"/>
      <c r="BB32" s="94"/>
      <c r="BC32" s="94"/>
      <c r="BD32" s="94">
        <f>ROUNDDOWN(SUM(BL10:BL29),1)</f>
        <v>0</v>
      </c>
      <c r="BE32" s="94"/>
      <c r="BF32" s="97"/>
      <c r="BG32" s="91" t="str">
        <f>IF(BD32&gt;0,"○","")</f>
        <v/>
      </c>
      <c r="BH32" s="92"/>
      <c r="BI32" s="22"/>
      <c r="BJ32" s="28"/>
      <c r="BK32" s="28"/>
      <c r="BL32" s="28"/>
      <c r="BM32" s="28"/>
      <c r="BN32" s="28"/>
    </row>
    <row r="33" spans="1:63" s="28" customFormat="1" ht="21" customHeight="1" thickBot="1" x14ac:dyDescent="0.2">
      <c r="A33" s="56"/>
      <c r="B33" s="27"/>
      <c r="C33" s="57"/>
      <c r="D33" s="57"/>
      <c r="E33" s="57"/>
      <c r="F33" s="57"/>
      <c r="G33" s="25"/>
      <c r="H33" s="57"/>
      <c r="I33" s="57"/>
      <c r="J33" s="25"/>
      <c r="K33" s="27"/>
      <c r="L33" s="57"/>
      <c r="M33" s="57"/>
      <c r="N33" s="25"/>
      <c r="O33" s="2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62"/>
      <c r="AT33" s="62"/>
      <c r="AU33" s="62"/>
      <c r="AV33" s="62"/>
      <c r="AW33" s="62"/>
      <c r="AX33" s="62"/>
      <c r="AY33" s="63"/>
      <c r="AZ33" s="93" t="s">
        <v>32</v>
      </c>
      <c r="BA33" s="94"/>
      <c r="BB33" s="94"/>
      <c r="BC33" s="94"/>
      <c r="BD33" s="94">
        <f>ROUNDDOWN(SUM(BK10:BK29),1)</f>
        <v>0</v>
      </c>
      <c r="BE33" s="94"/>
      <c r="BF33" s="97"/>
      <c r="BG33" s="91" t="str">
        <f>IF(SUM(BN10:BN29)&gt;0,"○","")</f>
        <v/>
      </c>
      <c r="BH33" s="92"/>
      <c r="BI33" s="22"/>
    </row>
    <row r="34" spans="1:63" s="28" customFormat="1" ht="21" customHeight="1" thickBot="1" x14ac:dyDescent="0.2">
      <c r="A34" s="56" t="s">
        <v>122</v>
      </c>
      <c r="B34" s="27" t="s">
        <v>55</v>
      </c>
      <c r="C34" s="57"/>
      <c r="D34" s="57"/>
      <c r="E34" s="57"/>
      <c r="F34" s="57"/>
      <c r="G34" s="25"/>
      <c r="H34" s="57"/>
      <c r="I34" s="57"/>
      <c r="J34" s="25"/>
      <c r="K34" s="68"/>
      <c r="L34" s="27" t="s">
        <v>56</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117" t="s">
        <v>44</v>
      </c>
      <c r="AT34" s="118"/>
      <c r="AU34" s="118"/>
      <c r="AV34" s="118"/>
      <c r="AW34" s="118"/>
      <c r="AX34" s="118"/>
      <c r="AY34" s="118"/>
      <c r="AZ34" s="118"/>
      <c r="BA34" s="118"/>
      <c r="BB34" s="118"/>
      <c r="BC34" s="119"/>
      <c r="BD34" s="114">
        <f>ROUNDDOWN(SUM(BL10:BL29)+SUM(BK10:BK29)+SUM(BJ10:BJ29),1)</f>
        <v>0</v>
      </c>
      <c r="BE34" s="115"/>
      <c r="BF34" s="116"/>
      <c r="BG34" s="91" t="str">
        <f>IF(BD34=0,"",IF(BD34&gt;=G5/6,"○",""))</f>
        <v/>
      </c>
      <c r="BH34" s="92"/>
      <c r="BI34" s="22"/>
    </row>
    <row r="35" spans="1:63" s="28" customFormat="1" ht="19.5" customHeight="1" x14ac:dyDescent="0.15">
      <c r="A35" s="56" t="s">
        <v>120</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9.5" customHeight="1" x14ac:dyDescent="0.15">
      <c r="A36" s="56" t="s">
        <v>119</v>
      </c>
      <c r="B36" s="22" t="s">
        <v>54</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3" s="28" customFormat="1" ht="14.25" x14ac:dyDescent="0.15">
      <c r="A37" s="30"/>
      <c r="B37" s="22" t="s">
        <v>131</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61</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62</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3" t="s">
        <v>63</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c r="C41" s="23" t="s">
        <v>19</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row>
    <row r="42" spans="1:63" s="28" customFormat="1" ht="14.25" x14ac:dyDescent="0.15">
      <c r="A42" s="30"/>
      <c r="B42" s="23"/>
      <c r="C42" s="23"/>
      <c r="D42" s="23" t="s">
        <v>21</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3" s="28" customFormat="1" ht="14.25" x14ac:dyDescent="0.15">
      <c r="A43" s="30"/>
      <c r="B43" s="23"/>
      <c r="C43" s="23" t="s">
        <v>20</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t="s">
        <v>22</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2"/>
    </row>
    <row r="45" spans="1:63" s="28" customFormat="1" ht="14.25" x14ac:dyDescent="0.15">
      <c r="A45" s="30"/>
      <c r="B45" s="23"/>
      <c r="C45" s="23" t="s">
        <v>23</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3" s="28" customFormat="1" ht="14.25" x14ac:dyDescent="0.15">
      <c r="A46" s="30"/>
      <c r="B46" s="23"/>
      <c r="C46" s="23"/>
      <c r="D46" s="23" t="s">
        <v>24</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K46" s="169"/>
    </row>
    <row r="47" spans="1:63" s="28" customFormat="1" ht="14.25" x14ac:dyDescent="0.15">
      <c r="A47" s="30"/>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K47" s="169"/>
    </row>
    <row r="48" spans="1:63" s="28" customFormat="1" ht="14.25" x14ac:dyDescent="0.15">
      <c r="A48" s="30"/>
      <c r="B48" s="23"/>
      <c r="C48" s="29"/>
      <c r="D48" s="29"/>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1:66" s="28" customFormat="1" ht="21" customHeight="1" x14ac:dyDescent="0.15">
      <c r="A49" s="30"/>
      <c r="B49" s="29"/>
      <c r="C49" s="29"/>
      <c r="D49" s="29"/>
      <c r="E49" s="29"/>
      <c r="F49" s="29"/>
      <c r="G49" s="29"/>
    </row>
    <row r="50" spans="1:66" s="28" customFormat="1" ht="21" customHeight="1" x14ac:dyDescent="0.15">
      <c r="A50" s="30"/>
      <c r="B50" s="29"/>
      <c r="C50" s="29"/>
      <c r="D50" s="29"/>
      <c r="E50" s="29"/>
      <c r="F50" s="29"/>
      <c r="G50" s="29"/>
    </row>
    <row r="51" spans="1:66" s="28" customFormat="1" ht="21" customHeight="1" x14ac:dyDescent="0.15">
      <c r="A51" s="30"/>
      <c r="B51" s="29"/>
      <c r="C51" s="29"/>
      <c r="D51" s="29"/>
      <c r="E51" s="29"/>
      <c r="F51" s="29"/>
      <c r="G51" s="29"/>
    </row>
    <row r="52" spans="1:66" s="28" customFormat="1" ht="21" customHeight="1" x14ac:dyDescent="0.15">
      <c r="A52" s="30"/>
      <c r="B52" s="29"/>
      <c r="C52" s="29"/>
      <c r="D52" s="29"/>
      <c r="E52" s="29"/>
      <c r="F52" s="29"/>
      <c r="G52" s="29"/>
    </row>
    <row r="53" spans="1:66" s="28" customFormat="1" ht="21" customHeight="1" x14ac:dyDescent="0.15">
      <c r="A53" s="30"/>
      <c r="B53" s="29"/>
      <c r="C53" s="29"/>
      <c r="D53" s="29"/>
      <c r="E53" s="29"/>
      <c r="F53" s="29"/>
      <c r="G53" s="29"/>
    </row>
    <row r="54" spans="1:66" s="28" customFormat="1" ht="21" customHeight="1" x14ac:dyDescent="0.15">
      <c r="A54" s="30"/>
      <c r="B54" s="29"/>
      <c r="C54" s="29"/>
      <c r="D54" s="29"/>
      <c r="E54" s="29"/>
      <c r="F54" s="29"/>
      <c r="G54" s="29"/>
    </row>
    <row r="55" spans="1:66" s="28" customFormat="1" ht="21" customHeight="1" x14ac:dyDescent="0.15">
      <c r="A55" s="30"/>
      <c r="B55" s="29"/>
      <c r="C55" s="29"/>
      <c r="D55" s="29"/>
      <c r="E55" s="29"/>
      <c r="F55" s="29"/>
      <c r="G55" s="29"/>
    </row>
    <row r="56" spans="1:66" s="28" customFormat="1" ht="21" customHeight="1" x14ac:dyDescent="0.15">
      <c r="A56" s="30"/>
      <c r="B56" s="29"/>
      <c r="C56" s="29"/>
      <c r="D56" s="29"/>
      <c r="E56" s="29"/>
      <c r="F56" s="29"/>
      <c r="G56" s="29"/>
      <c r="BI56" s="1"/>
      <c r="BJ56" s="1"/>
      <c r="BK56" s="1"/>
      <c r="BL56" s="1"/>
      <c r="BM56" s="1"/>
      <c r="BN56" s="1"/>
    </row>
    <row r="57" spans="1:66"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6"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6" ht="21" customHeight="1" x14ac:dyDescent="0.15">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sheetData>
  <mergeCells count="168">
    <mergeCell ref="AZ31:BC31"/>
    <mergeCell ref="BD31:BF31"/>
    <mergeCell ref="BG31:BH31"/>
    <mergeCell ref="AZ32:BC32"/>
    <mergeCell ref="BD32:BF32"/>
    <mergeCell ref="BG32:BH32"/>
    <mergeCell ref="BK46:BK47"/>
    <mergeCell ref="AZ33:BC33"/>
    <mergeCell ref="BD33:BF33"/>
    <mergeCell ref="BG33:BH33"/>
    <mergeCell ref="AS34:BC34"/>
    <mergeCell ref="BD34:BF34"/>
    <mergeCell ref="BG34:BH34"/>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BI7:BI8"/>
    <mergeCell ref="B9:I9"/>
    <mergeCell ref="J9:P9"/>
    <mergeCell ref="Q9:W9"/>
    <mergeCell ref="AZ9:BB9"/>
    <mergeCell ref="BC9:BE9"/>
    <mergeCell ref="BF9:BH9"/>
    <mergeCell ref="B6:I8"/>
    <mergeCell ref="J6:P8"/>
    <mergeCell ref="Q6:W8"/>
    <mergeCell ref="X6:AD6"/>
    <mergeCell ref="AA5:AE5"/>
    <mergeCell ref="AE6:AK6"/>
    <mergeCell ref="AF5:AK5"/>
    <mergeCell ref="B5:F5"/>
    <mergeCell ref="G5:L5"/>
    <mergeCell ref="M5:Q5"/>
    <mergeCell ref="R5:Z5"/>
    <mergeCell ref="B2:BH2"/>
    <mergeCell ref="AS3:BB3"/>
    <mergeCell ref="BC3:BD3"/>
    <mergeCell ref="BE3:BH3"/>
    <mergeCell ref="B4:F4"/>
    <mergeCell ref="G4:L4"/>
    <mergeCell ref="M4:Q4"/>
    <mergeCell ref="R4:Z4"/>
    <mergeCell ref="AL6:AR6"/>
    <mergeCell ref="AS6:AY6"/>
    <mergeCell ref="AZ6:BB8"/>
    <mergeCell ref="BC6:BE8"/>
    <mergeCell ref="BF6:BH8"/>
  </mergeCells>
  <phoneticPr fontId="2"/>
  <dataValidations count="7">
    <dataValidation type="list" allowBlank="1" showInputMessage="1" showErrorMessage="1" sqref="B10:I29" xr:uid="{00000000-0002-0000-0200-000000000000}">
      <formula1>$A$17:$A$23</formula1>
    </dataValidation>
    <dataValidation type="list" allowBlank="1" showInputMessage="1" showErrorMessage="1" sqref="AL5:AM5" xr:uid="{00000000-0002-0000-0200-000001000000}">
      <formula1>#REF!</formula1>
    </dataValidation>
    <dataValidation type="list" allowBlank="1" showInputMessage="1" showErrorMessage="1" sqref="BC3:BD3" xr:uid="{00000000-0002-0000-0200-000002000000}">
      <formula1>$A$3:$A$15</formula1>
    </dataValidation>
    <dataValidation type="list" allowBlank="1" showInputMessage="1" showErrorMessage="1" sqref="AS5:AY5" xr:uid="{00000000-0002-0000-0200-000003000000}">
      <formula1>$A$32:$A$33</formula1>
    </dataValidation>
    <dataValidation type="list" allowBlank="1" showInputMessage="1" showErrorMessage="1" sqref="R5:Z5" xr:uid="{00000000-0002-0000-0200-000004000000}">
      <formula1>$A$32</formula1>
    </dataValidation>
    <dataValidation type="list" allowBlank="1" showInputMessage="1" showErrorMessage="1" sqref="AF5:AK5" xr:uid="{00000000-0002-0000-0200-000005000000}">
      <formula1>$A$34:$A$36</formula1>
    </dataValidation>
    <dataValidation type="list" allowBlank="1" showInputMessage="1" showErrorMessage="1" sqref="J9:P29" xr:uid="{00000000-0002-0000-0200-000006000000}">
      <formula1>$A$25:$A$30</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BM60"/>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3.875" style="30" hidden="1" customWidth="1"/>
    <col min="2" max="7" width="2.625" style="24" customWidth="1"/>
    <col min="8" max="23" width="2.625" style="1" customWidth="1"/>
    <col min="24" max="51" width="3.125" style="1" customWidth="1"/>
    <col min="52" max="59" width="2.625" style="1" customWidth="1"/>
    <col min="60" max="60" width="2.5" style="1" customWidth="1"/>
    <col min="61" max="64" width="9.875" style="1" hidden="1" customWidth="1"/>
    <col min="65" max="65" width="9" style="1" hidden="1" customWidth="1"/>
    <col min="66" max="16384" width="9" style="1"/>
  </cols>
  <sheetData>
    <row r="1" spans="1:65" ht="21" customHeight="1" x14ac:dyDescent="0.15">
      <c r="B1" s="85" t="s">
        <v>166</v>
      </c>
    </row>
    <row r="2" spans="1:65" ht="21.75" customHeight="1" thickBot="1" x14ac:dyDescent="0.2">
      <c r="B2" s="204" t="s">
        <v>124</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33" t="s">
        <v>26</v>
      </c>
    </row>
    <row r="3" spans="1:65" s="3" customFormat="1" ht="21.7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6" t="s">
        <v>11</v>
      </c>
      <c r="AT3" s="157"/>
      <c r="AU3" s="157"/>
      <c r="AV3" s="157"/>
      <c r="AW3" s="157"/>
      <c r="AX3" s="157"/>
      <c r="AY3" s="157"/>
      <c r="AZ3" s="157"/>
      <c r="BA3" s="157"/>
      <c r="BB3" s="157"/>
      <c r="BC3" s="163"/>
      <c r="BD3" s="164"/>
      <c r="BE3" s="144" t="s">
        <v>153</v>
      </c>
      <c r="BF3" s="144"/>
      <c r="BG3" s="144"/>
      <c r="BH3" s="167"/>
      <c r="BI3" s="32">
        <f>BC3*4</f>
        <v>0</v>
      </c>
    </row>
    <row r="4" spans="1:65" s="3" customFormat="1" ht="21.75" customHeight="1" thickBot="1" x14ac:dyDescent="0.2">
      <c r="A4" s="31">
        <v>33</v>
      </c>
      <c r="B4" s="137" t="s">
        <v>13</v>
      </c>
      <c r="C4" s="138"/>
      <c r="D4" s="138"/>
      <c r="E4" s="138"/>
      <c r="F4" s="139"/>
      <c r="G4" s="140"/>
      <c r="H4" s="141"/>
      <c r="I4" s="141"/>
      <c r="J4" s="141"/>
      <c r="K4" s="141"/>
      <c r="L4" s="142"/>
      <c r="M4" s="156" t="s">
        <v>116</v>
      </c>
      <c r="N4" s="157"/>
      <c r="O4" s="157"/>
      <c r="P4" s="157"/>
      <c r="Q4" s="157"/>
      <c r="R4" s="111"/>
      <c r="S4" s="112"/>
      <c r="T4" s="112"/>
      <c r="U4" s="112"/>
      <c r="V4" s="112"/>
      <c r="W4" s="112"/>
      <c r="X4" s="112"/>
      <c r="Y4" s="112"/>
      <c r="Z4" s="113"/>
      <c r="AA4" s="150" t="s">
        <v>64</v>
      </c>
      <c r="AB4" s="151"/>
      <c r="AC4" s="151"/>
      <c r="AD4" s="151"/>
      <c r="AE4" s="152"/>
      <c r="AF4" s="154"/>
      <c r="AG4" s="154"/>
      <c r="AH4" s="154"/>
      <c r="AI4" s="154"/>
      <c r="AJ4" s="154"/>
      <c r="AK4" s="155"/>
      <c r="AL4" s="69"/>
      <c r="AM4" s="69"/>
      <c r="BI4" s="59" t="s">
        <v>65</v>
      </c>
    </row>
    <row r="5" spans="1:65" s="3" customFormat="1" ht="21.75" customHeight="1" thickBot="1" x14ac:dyDescent="0.2">
      <c r="A5" s="31">
        <v>34</v>
      </c>
      <c r="B5" s="87" t="s">
        <v>30</v>
      </c>
      <c r="C5" s="88"/>
      <c r="D5" s="88"/>
      <c r="E5" s="88"/>
      <c r="F5" s="88"/>
      <c r="G5" s="148"/>
      <c r="H5" s="148"/>
      <c r="I5" s="148"/>
      <c r="J5" s="148"/>
      <c r="K5" s="148"/>
      <c r="L5" s="149"/>
      <c r="M5" s="150" t="s">
        <v>125</v>
      </c>
      <c r="N5" s="151"/>
      <c r="O5" s="151"/>
      <c r="P5" s="151"/>
      <c r="Q5" s="152"/>
      <c r="R5" s="153"/>
      <c r="S5" s="154"/>
      <c r="T5" s="154"/>
      <c r="U5" s="154"/>
      <c r="V5" s="154"/>
      <c r="W5" s="154"/>
      <c r="X5" s="300"/>
      <c r="Y5" s="300"/>
      <c r="Z5" s="301"/>
      <c r="AA5" s="150" t="s">
        <v>115</v>
      </c>
      <c r="AB5" s="151"/>
      <c r="AC5" s="151"/>
      <c r="AD5" s="151"/>
      <c r="AE5" s="152"/>
      <c r="AF5" s="154"/>
      <c r="AG5" s="154"/>
      <c r="AH5" s="154"/>
      <c r="AI5" s="154"/>
      <c r="AJ5" s="154"/>
      <c r="AK5" s="155"/>
      <c r="AL5" s="150" t="s">
        <v>126</v>
      </c>
      <c r="AM5" s="151"/>
      <c r="AN5" s="151"/>
      <c r="AO5" s="151"/>
      <c r="AP5" s="152"/>
      <c r="AQ5" s="154"/>
      <c r="AR5" s="154"/>
      <c r="AS5" s="154"/>
      <c r="AT5" s="154"/>
      <c r="AU5" s="154"/>
      <c r="AV5" s="155"/>
      <c r="AW5" s="71"/>
      <c r="AX5" s="71"/>
      <c r="AY5" s="71"/>
      <c r="AZ5" s="65"/>
      <c r="BA5" s="65"/>
      <c r="BI5" s="60">
        <f>IF(R5="",0,IF(R5=A35,10,6))</f>
        <v>0</v>
      </c>
    </row>
    <row r="6" spans="1:65" s="3" customFormat="1" ht="21.75" customHeight="1" x14ac:dyDescent="0.15">
      <c r="A6" s="31">
        <v>35</v>
      </c>
      <c r="B6" s="184" t="s">
        <v>0</v>
      </c>
      <c r="C6" s="185"/>
      <c r="D6" s="185"/>
      <c r="E6" s="185"/>
      <c r="F6" s="185"/>
      <c r="G6" s="185"/>
      <c r="H6" s="185"/>
      <c r="I6" s="185"/>
      <c r="J6" s="192" t="s">
        <v>1</v>
      </c>
      <c r="K6" s="192"/>
      <c r="L6" s="192"/>
      <c r="M6" s="192"/>
      <c r="N6" s="192"/>
      <c r="O6" s="192"/>
      <c r="P6" s="192"/>
      <c r="Q6" s="185" t="s">
        <v>2</v>
      </c>
      <c r="R6" s="185"/>
      <c r="S6" s="185"/>
      <c r="T6" s="185"/>
      <c r="U6" s="185"/>
      <c r="V6" s="185"/>
      <c r="W6" s="201"/>
      <c r="X6" s="218" t="s">
        <v>5</v>
      </c>
      <c r="Y6" s="219"/>
      <c r="Z6" s="219"/>
      <c r="AA6" s="219"/>
      <c r="AB6" s="219"/>
      <c r="AC6" s="219"/>
      <c r="AD6" s="220"/>
      <c r="AE6" s="218" t="s">
        <v>6</v>
      </c>
      <c r="AF6" s="219"/>
      <c r="AG6" s="219"/>
      <c r="AH6" s="219"/>
      <c r="AI6" s="219"/>
      <c r="AJ6" s="219"/>
      <c r="AK6" s="220"/>
      <c r="AL6" s="225" t="s">
        <v>7</v>
      </c>
      <c r="AM6" s="226"/>
      <c r="AN6" s="226"/>
      <c r="AO6" s="219"/>
      <c r="AP6" s="219"/>
      <c r="AQ6" s="219"/>
      <c r="AR6" s="220"/>
      <c r="AS6" s="218" t="s">
        <v>8</v>
      </c>
      <c r="AT6" s="219"/>
      <c r="AU6" s="219"/>
      <c r="AV6" s="219"/>
      <c r="AW6" s="219"/>
      <c r="AX6" s="219"/>
      <c r="AY6" s="220"/>
      <c r="AZ6" s="190" t="s">
        <v>3</v>
      </c>
      <c r="BA6" s="191"/>
      <c r="BB6" s="192"/>
      <c r="BC6" s="170" t="s">
        <v>9</v>
      </c>
      <c r="BD6" s="170"/>
      <c r="BE6" s="170"/>
      <c r="BF6" s="170" t="s">
        <v>4</v>
      </c>
      <c r="BG6" s="170"/>
      <c r="BH6" s="171"/>
    </row>
    <row r="7" spans="1:65" s="3" customFormat="1" ht="21.75" customHeight="1" x14ac:dyDescent="0.15">
      <c r="A7" s="31">
        <v>36</v>
      </c>
      <c r="B7" s="186"/>
      <c r="C7" s="187"/>
      <c r="D7" s="187"/>
      <c r="E7" s="187"/>
      <c r="F7" s="187"/>
      <c r="G7" s="187"/>
      <c r="H7" s="187"/>
      <c r="I7" s="187"/>
      <c r="J7" s="194"/>
      <c r="K7" s="194"/>
      <c r="L7" s="194"/>
      <c r="M7" s="194"/>
      <c r="N7" s="194"/>
      <c r="O7" s="194"/>
      <c r="P7" s="194"/>
      <c r="Q7" s="187"/>
      <c r="R7" s="187"/>
      <c r="S7" s="187"/>
      <c r="T7" s="187"/>
      <c r="U7" s="187"/>
      <c r="V7" s="187"/>
      <c r="W7" s="202"/>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93"/>
      <c r="BA7" s="194"/>
      <c r="BB7" s="194"/>
      <c r="BC7" s="172"/>
      <c r="BD7" s="172"/>
      <c r="BE7" s="172"/>
      <c r="BF7" s="172"/>
      <c r="BG7" s="172"/>
      <c r="BH7" s="173"/>
      <c r="BI7" s="199" t="s">
        <v>27</v>
      </c>
    </row>
    <row r="8" spans="1:65" s="3" customFormat="1" ht="21.75" customHeight="1" thickBot="1" x14ac:dyDescent="0.2">
      <c r="A8" s="31">
        <v>37</v>
      </c>
      <c r="B8" s="188"/>
      <c r="C8" s="189"/>
      <c r="D8" s="189"/>
      <c r="E8" s="189"/>
      <c r="F8" s="189"/>
      <c r="G8" s="189"/>
      <c r="H8" s="189"/>
      <c r="I8" s="189"/>
      <c r="J8" s="196"/>
      <c r="K8" s="196"/>
      <c r="L8" s="196"/>
      <c r="M8" s="196"/>
      <c r="N8" s="196"/>
      <c r="O8" s="196"/>
      <c r="P8" s="196"/>
      <c r="Q8" s="189"/>
      <c r="R8" s="189"/>
      <c r="S8" s="189"/>
      <c r="T8" s="189"/>
      <c r="U8" s="189"/>
      <c r="V8" s="189"/>
      <c r="W8" s="203"/>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95"/>
      <c r="BA8" s="196"/>
      <c r="BB8" s="196"/>
      <c r="BC8" s="174"/>
      <c r="BD8" s="174"/>
      <c r="BE8" s="174"/>
      <c r="BF8" s="174"/>
      <c r="BG8" s="174"/>
      <c r="BH8" s="175"/>
      <c r="BI8" s="200"/>
    </row>
    <row r="9" spans="1:65" s="3" customFormat="1" ht="21.75" customHeight="1" thickBot="1" x14ac:dyDescent="0.2">
      <c r="A9" s="31">
        <v>38</v>
      </c>
      <c r="B9" s="181" t="s">
        <v>10</v>
      </c>
      <c r="C9" s="182"/>
      <c r="D9" s="182"/>
      <c r="E9" s="182"/>
      <c r="F9" s="182"/>
      <c r="G9" s="182"/>
      <c r="H9" s="182"/>
      <c r="I9" s="182"/>
      <c r="J9" s="222"/>
      <c r="K9" s="222"/>
      <c r="L9" s="222"/>
      <c r="M9" s="222"/>
      <c r="N9" s="222"/>
      <c r="O9" s="222"/>
      <c r="P9" s="222"/>
      <c r="Q9" s="211"/>
      <c r="R9" s="211"/>
      <c r="S9" s="211"/>
      <c r="T9" s="211"/>
      <c r="U9" s="211"/>
      <c r="V9" s="211"/>
      <c r="W9" s="212"/>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213" t="str">
        <f t="shared" ref="AZ9:AZ29" si="0">IF(Q9="","",SUM(X9:AY9))</f>
        <v/>
      </c>
      <c r="BA9" s="213"/>
      <c r="BB9" s="214"/>
      <c r="BC9" s="208" t="str">
        <f t="shared" ref="BC9:BC29" si="1">IF(Q9="","",AZ9/4)</f>
        <v/>
      </c>
      <c r="BD9" s="209"/>
      <c r="BE9" s="223"/>
      <c r="BF9" s="208" t="str">
        <f t="shared" ref="BF9:BF29" si="2">IF(Q9="","",IF(AZ9/$BI$3&gt;=1,1,ROUNDDOWN(AZ9/$BI$3,1)))</f>
        <v/>
      </c>
      <c r="BG9" s="209"/>
      <c r="BH9" s="210"/>
      <c r="BI9" s="32">
        <f>IF(AZ9="",0,AZ9/BI3)</f>
        <v>0</v>
      </c>
      <c r="BJ9" s="72" t="s">
        <v>32</v>
      </c>
      <c r="BK9" s="72" t="s">
        <v>67</v>
      </c>
      <c r="BL9" s="73" t="s">
        <v>68</v>
      </c>
      <c r="BM9" s="73" t="s">
        <v>45</v>
      </c>
    </row>
    <row r="10" spans="1:65" s="3" customFormat="1" ht="21.75" customHeight="1" thickTop="1" x14ac:dyDescent="0.15">
      <c r="A10" s="31">
        <v>39</v>
      </c>
      <c r="B10" s="183"/>
      <c r="C10" s="168"/>
      <c r="D10" s="168"/>
      <c r="E10" s="168"/>
      <c r="F10" s="168"/>
      <c r="G10" s="168"/>
      <c r="H10" s="168"/>
      <c r="I10" s="168"/>
      <c r="J10" s="168"/>
      <c r="K10" s="168"/>
      <c r="L10" s="168"/>
      <c r="M10" s="168"/>
      <c r="N10" s="168"/>
      <c r="O10" s="168"/>
      <c r="P10" s="168"/>
      <c r="Q10" s="125"/>
      <c r="R10" s="125"/>
      <c r="S10" s="125"/>
      <c r="T10" s="125"/>
      <c r="U10" s="125"/>
      <c r="V10" s="125"/>
      <c r="W10" s="126"/>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65" t="str">
        <f t="shared" si="0"/>
        <v/>
      </c>
      <c r="BA10" s="165"/>
      <c r="BB10" s="166"/>
      <c r="BC10" s="127" t="str">
        <f t="shared" si="1"/>
        <v/>
      </c>
      <c r="BD10" s="128"/>
      <c r="BE10" s="130"/>
      <c r="BF10" s="127" t="str">
        <f t="shared" si="2"/>
        <v/>
      </c>
      <c r="BG10" s="128"/>
      <c r="BH10" s="129"/>
      <c r="BI10" s="32">
        <f>IF(AZ10="",0,IF(AZ10/$BI$3&gt;1,1,AZ10/$BI$3))</f>
        <v>0</v>
      </c>
      <c r="BJ10" s="32">
        <f>IF(B10=$A$18,BI10,0)</f>
        <v>0</v>
      </c>
      <c r="BK10" s="32">
        <f>IF(B10=$A$19,BI10,0)</f>
        <v>0</v>
      </c>
      <c r="BL10" s="60">
        <f>IF(B10=$A$20,BI10,0)</f>
        <v>0</v>
      </c>
      <c r="BM10" s="60">
        <f>IF(B10=$A$18,IF(J10=$A$24,1,IF(J10=$A$25,1,0)),0)</f>
        <v>0</v>
      </c>
    </row>
    <row r="11" spans="1:65" s="3" customFormat="1" ht="21.75" customHeight="1" x14ac:dyDescent="0.15">
      <c r="A11" s="31">
        <v>40</v>
      </c>
      <c r="B11" s="160"/>
      <c r="C11" s="161"/>
      <c r="D11" s="161"/>
      <c r="E11" s="161"/>
      <c r="F11" s="161"/>
      <c r="G11" s="161"/>
      <c r="H11" s="161"/>
      <c r="I11" s="161"/>
      <c r="J11" s="161"/>
      <c r="K11" s="161"/>
      <c r="L11" s="161"/>
      <c r="M11" s="161"/>
      <c r="N11" s="161"/>
      <c r="O11" s="161"/>
      <c r="P11" s="161"/>
      <c r="Q11" s="122"/>
      <c r="R11" s="122"/>
      <c r="S11" s="122"/>
      <c r="T11" s="122"/>
      <c r="U11" s="122"/>
      <c r="V11" s="122"/>
      <c r="W11" s="123"/>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20" t="str">
        <f t="shared" si="0"/>
        <v/>
      </c>
      <c r="BA11" s="120"/>
      <c r="BB11" s="121"/>
      <c r="BC11" s="101" t="str">
        <f t="shared" si="1"/>
        <v/>
      </c>
      <c r="BD11" s="102"/>
      <c r="BE11" s="103"/>
      <c r="BF11" s="101" t="str">
        <f t="shared" si="2"/>
        <v/>
      </c>
      <c r="BG11" s="102"/>
      <c r="BH11" s="124"/>
      <c r="BI11" s="32">
        <f t="shared" ref="BI11:BI29" si="3">IF(AZ11="",0,IF(AZ11/$BI$3&gt;1,1,AZ11/$BI$3))</f>
        <v>0</v>
      </c>
      <c r="BJ11" s="32">
        <f t="shared" ref="BJ11:BJ29" si="4">IF(B11=$A$18,BI11,0)</f>
        <v>0</v>
      </c>
      <c r="BK11" s="32">
        <f t="shared" ref="BK11:BK29" si="5">IF(B11=$A$19,BI11,0)</f>
        <v>0</v>
      </c>
      <c r="BL11" s="60">
        <f t="shared" ref="BL11:BL29" si="6">IF(B11=$A$20,BI11,0)</f>
        <v>0</v>
      </c>
      <c r="BM11" s="60">
        <f t="shared" ref="BM11:BM29" si="7">IF(B11=$A$18,IF(J11=$A$24,1,IF(J11=$A$25,1,0)),0)</f>
        <v>0</v>
      </c>
    </row>
    <row r="12" spans="1:65" s="3" customFormat="1" ht="21.75" customHeight="1" x14ac:dyDescent="0.15">
      <c r="A12" s="31">
        <v>41</v>
      </c>
      <c r="B12" s="160"/>
      <c r="C12" s="161"/>
      <c r="D12" s="161"/>
      <c r="E12" s="161"/>
      <c r="F12" s="161"/>
      <c r="G12" s="161"/>
      <c r="H12" s="161"/>
      <c r="I12" s="161"/>
      <c r="J12" s="161"/>
      <c r="K12" s="161"/>
      <c r="L12" s="161"/>
      <c r="M12" s="161"/>
      <c r="N12" s="161"/>
      <c r="O12" s="161"/>
      <c r="P12" s="161"/>
      <c r="Q12" s="122"/>
      <c r="R12" s="122"/>
      <c r="S12" s="122"/>
      <c r="T12" s="122"/>
      <c r="U12" s="122"/>
      <c r="V12" s="122"/>
      <c r="W12" s="123"/>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20" t="str">
        <f t="shared" si="0"/>
        <v/>
      </c>
      <c r="BA12" s="120"/>
      <c r="BB12" s="121"/>
      <c r="BC12" s="101" t="str">
        <f t="shared" si="1"/>
        <v/>
      </c>
      <c r="BD12" s="102"/>
      <c r="BE12" s="103"/>
      <c r="BF12" s="101" t="str">
        <f t="shared" si="2"/>
        <v/>
      </c>
      <c r="BG12" s="102"/>
      <c r="BH12" s="124"/>
      <c r="BI12" s="32">
        <f t="shared" si="3"/>
        <v>0</v>
      </c>
      <c r="BJ12" s="32">
        <f t="shared" si="4"/>
        <v>0</v>
      </c>
      <c r="BK12" s="32">
        <f t="shared" si="5"/>
        <v>0</v>
      </c>
      <c r="BL12" s="60">
        <f t="shared" si="6"/>
        <v>0</v>
      </c>
      <c r="BM12" s="60">
        <f t="shared" si="7"/>
        <v>0</v>
      </c>
    </row>
    <row r="13" spans="1:65" s="3" customFormat="1" ht="21.75" customHeight="1" x14ac:dyDescent="0.15">
      <c r="A13" s="31">
        <v>42</v>
      </c>
      <c r="B13" s="160"/>
      <c r="C13" s="161"/>
      <c r="D13" s="161"/>
      <c r="E13" s="161"/>
      <c r="F13" s="161"/>
      <c r="G13" s="161"/>
      <c r="H13" s="161"/>
      <c r="I13" s="161"/>
      <c r="J13" s="161"/>
      <c r="K13" s="161"/>
      <c r="L13" s="161"/>
      <c r="M13" s="161"/>
      <c r="N13" s="161"/>
      <c r="O13" s="161"/>
      <c r="P13" s="161"/>
      <c r="Q13" s="122"/>
      <c r="R13" s="122"/>
      <c r="S13" s="122"/>
      <c r="T13" s="122"/>
      <c r="U13" s="122"/>
      <c r="V13" s="122"/>
      <c r="W13" s="123"/>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20" t="str">
        <f t="shared" si="0"/>
        <v/>
      </c>
      <c r="BA13" s="120"/>
      <c r="BB13" s="121"/>
      <c r="BC13" s="101" t="str">
        <f t="shared" si="1"/>
        <v/>
      </c>
      <c r="BD13" s="102"/>
      <c r="BE13" s="103"/>
      <c r="BF13" s="101" t="str">
        <f t="shared" si="2"/>
        <v/>
      </c>
      <c r="BG13" s="102"/>
      <c r="BH13" s="124"/>
      <c r="BI13" s="32">
        <f t="shared" si="3"/>
        <v>0</v>
      </c>
      <c r="BJ13" s="32">
        <f t="shared" si="4"/>
        <v>0</v>
      </c>
      <c r="BK13" s="32">
        <f t="shared" si="5"/>
        <v>0</v>
      </c>
      <c r="BL13" s="60">
        <f t="shared" si="6"/>
        <v>0</v>
      </c>
      <c r="BM13" s="60">
        <f t="shared" si="7"/>
        <v>0</v>
      </c>
    </row>
    <row r="14" spans="1:65" s="3" customFormat="1" ht="21.75" customHeight="1" x14ac:dyDescent="0.15">
      <c r="A14" s="31">
        <v>43</v>
      </c>
      <c r="B14" s="160"/>
      <c r="C14" s="161"/>
      <c r="D14" s="161"/>
      <c r="E14" s="161"/>
      <c r="F14" s="161"/>
      <c r="G14" s="161"/>
      <c r="H14" s="161"/>
      <c r="I14" s="161"/>
      <c r="J14" s="161"/>
      <c r="K14" s="161"/>
      <c r="L14" s="161"/>
      <c r="M14" s="161"/>
      <c r="N14" s="161"/>
      <c r="O14" s="161"/>
      <c r="P14" s="161"/>
      <c r="Q14" s="122"/>
      <c r="R14" s="122"/>
      <c r="S14" s="122"/>
      <c r="T14" s="122"/>
      <c r="U14" s="122"/>
      <c r="V14" s="122"/>
      <c r="W14" s="123"/>
      <c r="X14" s="39"/>
      <c r="Y14" s="40"/>
      <c r="Z14" s="40"/>
      <c r="AA14" s="40"/>
      <c r="AB14" s="40"/>
      <c r="AC14" s="43"/>
      <c r="AD14" s="44"/>
      <c r="AE14" s="39"/>
      <c r="AF14" s="40"/>
      <c r="AG14" s="40"/>
      <c r="AH14" s="40"/>
      <c r="AI14" s="40"/>
      <c r="AJ14" s="43"/>
      <c r="AK14" s="44"/>
      <c r="AL14" s="39"/>
      <c r="AM14" s="40"/>
      <c r="AN14" s="40"/>
      <c r="AO14" s="40"/>
      <c r="AP14" s="40"/>
      <c r="AQ14" s="43"/>
      <c r="AR14" s="44"/>
      <c r="AS14" s="39"/>
      <c r="AT14" s="40"/>
      <c r="AU14" s="40"/>
      <c r="AV14" s="40"/>
      <c r="AW14" s="40"/>
      <c r="AX14" s="43"/>
      <c r="AY14" s="46"/>
      <c r="AZ14" s="120" t="str">
        <f t="shared" si="0"/>
        <v/>
      </c>
      <c r="BA14" s="120"/>
      <c r="BB14" s="121"/>
      <c r="BC14" s="101" t="str">
        <f t="shared" si="1"/>
        <v/>
      </c>
      <c r="BD14" s="102"/>
      <c r="BE14" s="103"/>
      <c r="BF14" s="101" t="str">
        <f t="shared" si="2"/>
        <v/>
      </c>
      <c r="BG14" s="102"/>
      <c r="BH14" s="124"/>
      <c r="BI14" s="32">
        <f t="shared" si="3"/>
        <v>0</v>
      </c>
      <c r="BJ14" s="32">
        <f t="shared" si="4"/>
        <v>0</v>
      </c>
      <c r="BK14" s="32">
        <f t="shared" si="5"/>
        <v>0</v>
      </c>
      <c r="BL14" s="60">
        <f t="shared" si="6"/>
        <v>0</v>
      </c>
      <c r="BM14" s="60">
        <f t="shared" si="7"/>
        <v>0</v>
      </c>
    </row>
    <row r="15" spans="1:65" s="3" customFormat="1" ht="21.75" customHeight="1" x14ac:dyDescent="0.15">
      <c r="A15" s="31">
        <v>44</v>
      </c>
      <c r="B15" s="160"/>
      <c r="C15" s="161"/>
      <c r="D15" s="161"/>
      <c r="E15" s="161"/>
      <c r="F15" s="161"/>
      <c r="G15" s="161"/>
      <c r="H15" s="161"/>
      <c r="I15" s="161"/>
      <c r="J15" s="161"/>
      <c r="K15" s="161"/>
      <c r="L15" s="161"/>
      <c r="M15" s="161"/>
      <c r="N15" s="161"/>
      <c r="O15" s="161"/>
      <c r="P15" s="161"/>
      <c r="Q15" s="122"/>
      <c r="R15" s="122"/>
      <c r="S15" s="122"/>
      <c r="T15" s="122"/>
      <c r="U15" s="122"/>
      <c r="V15" s="122"/>
      <c r="W15" s="123"/>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20" t="str">
        <f t="shared" si="0"/>
        <v/>
      </c>
      <c r="BA15" s="120"/>
      <c r="BB15" s="121"/>
      <c r="BC15" s="101" t="str">
        <f t="shared" si="1"/>
        <v/>
      </c>
      <c r="BD15" s="102"/>
      <c r="BE15" s="103"/>
      <c r="BF15" s="101" t="str">
        <f t="shared" si="2"/>
        <v/>
      </c>
      <c r="BG15" s="102"/>
      <c r="BH15" s="124"/>
      <c r="BI15" s="32">
        <f t="shared" si="3"/>
        <v>0</v>
      </c>
      <c r="BJ15" s="32">
        <f t="shared" si="4"/>
        <v>0</v>
      </c>
      <c r="BK15" s="32">
        <f t="shared" si="5"/>
        <v>0</v>
      </c>
      <c r="BL15" s="60">
        <f t="shared" si="6"/>
        <v>0</v>
      </c>
      <c r="BM15" s="60">
        <f t="shared" si="7"/>
        <v>0</v>
      </c>
    </row>
    <row r="16" spans="1:65" s="3" customFormat="1" ht="21.75" customHeight="1" x14ac:dyDescent="0.15">
      <c r="A16" s="31"/>
      <c r="B16" s="160"/>
      <c r="C16" s="161"/>
      <c r="D16" s="161"/>
      <c r="E16" s="161"/>
      <c r="F16" s="161"/>
      <c r="G16" s="161"/>
      <c r="H16" s="161"/>
      <c r="I16" s="161"/>
      <c r="J16" s="161"/>
      <c r="K16" s="161"/>
      <c r="L16" s="161"/>
      <c r="M16" s="161"/>
      <c r="N16" s="161"/>
      <c r="O16" s="161"/>
      <c r="P16" s="161"/>
      <c r="Q16" s="122"/>
      <c r="R16" s="122"/>
      <c r="S16" s="122"/>
      <c r="T16" s="122"/>
      <c r="U16" s="122"/>
      <c r="V16" s="122"/>
      <c r="W16" s="123"/>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20" t="str">
        <f t="shared" si="0"/>
        <v/>
      </c>
      <c r="BA16" s="120"/>
      <c r="BB16" s="121"/>
      <c r="BC16" s="101" t="str">
        <f t="shared" si="1"/>
        <v/>
      </c>
      <c r="BD16" s="102"/>
      <c r="BE16" s="103"/>
      <c r="BF16" s="101" t="str">
        <f t="shared" si="2"/>
        <v/>
      </c>
      <c r="BG16" s="102"/>
      <c r="BH16" s="124"/>
      <c r="BI16" s="32">
        <f t="shared" si="3"/>
        <v>0</v>
      </c>
      <c r="BJ16" s="32">
        <f t="shared" si="4"/>
        <v>0</v>
      </c>
      <c r="BK16" s="32">
        <f t="shared" si="5"/>
        <v>0</v>
      </c>
      <c r="BL16" s="60">
        <f t="shared" si="6"/>
        <v>0</v>
      </c>
      <c r="BM16" s="60">
        <f t="shared" si="7"/>
        <v>0</v>
      </c>
    </row>
    <row r="17" spans="1:65" s="3" customFormat="1" ht="21.75" customHeight="1" x14ac:dyDescent="0.15">
      <c r="A17" s="31" t="s">
        <v>28</v>
      </c>
      <c r="B17" s="160"/>
      <c r="C17" s="161"/>
      <c r="D17" s="161"/>
      <c r="E17" s="161"/>
      <c r="F17" s="161"/>
      <c r="G17" s="161"/>
      <c r="H17" s="161"/>
      <c r="I17" s="161"/>
      <c r="J17" s="161"/>
      <c r="K17" s="161"/>
      <c r="L17" s="161"/>
      <c r="M17" s="161"/>
      <c r="N17" s="161"/>
      <c r="O17" s="161"/>
      <c r="P17" s="161"/>
      <c r="Q17" s="122"/>
      <c r="R17" s="122"/>
      <c r="S17" s="122"/>
      <c r="T17" s="122"/>
      <c r="U17" s="122"/>
      <c r="V17" s="122"/>
      <c r="W17" s="123"/>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20" t="str">
        <f t="shared" si="0"/>
        <v/>
      </c>
      <c r="BA17" s="120"/>
      <c r="BB17" s="121"/>
      <c r="BC17" s="101" t="str">
        <f t="shared" si="1"/>
        <v/>
      </c>
      <c r="BD17" s="102"/>
      <c r="BE17" s="103"/>
      <c r="BF17" s="101" t="str">
        <f t="shared" si="2"/>
        <v/>
      </c>
      <c r="BG17" s="102"/>
      <c r="BH17" s="124"/>
      <c r="BI17" s="32">
        <f t="shared" si="3"/>
        <v>0</v>
      </c>
      <c r="BJ17" s="32">
        <f t="shared" si="4"/>
        <v>0</v>
      </c>
      <c r="BK17" s="32">
        <f t="shared" si="5"/>
        <v>0</v>
      </c>
      <c r="BL17" s="60">
        <f t="shared" si="6"/>
        <v>0</v>
      </c>
      <c r="BM17" s="60">
        <f t="shared" si="7"/>
        <v>0</v>
      </c>
    </row>
    <row r="18" spans="1:65" s="3" customFormat="1" ht="21.75" customHeight="1" x14ac:dyDescent="0.15">
      <c r="A18" s="31" t="s">
        <v>32</v>
      </c>
      <c r="B18" s="160"/>
      <c r="C18" s="161"/>
      <c r="D18" s="161"/>
      <c r="E18" s="161"/>
      <c r="F18" s="161"/>
      <c r="G18" s="161"/>
      <c r="H18" s="161"/>
      <c r="I18" s="161"/>
      <c r="J18" s="161"/>
      <c r="K18" s="161"/>
      <c r="L18" s="161"/>
      <c r="M18" s="161"/>
      <c r="N18" s="161"/>
      <c r="O18" s="161"/>
      <c r="P18" s="161"/>
      <c r="Q18" s="122"/>
      <c r="R18" s="122"/>
      <c r="S18" s="122"/>
      <c r="T18" s="122"/>
      <c r="U18" s="122"/>
      <c r="V18" s="122"/>
      <c r="W18" s="123"/>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20" t="str">
        <f t="shared" si="0"/>
        <v/>
      </c>
      <c r="BA18" s="120"/>
      <c r="BB18" s="121"/>
      <c r="BC18" s="101" t="str">
        <f t="shared" si="1"/>
        <v/>
      </c>
      <c r="BD18" s="102"/>
      <c r="BE18" s="103"/>
      <c r="BF18" s="101" t="str">
        <f t="shared" si="2"/>
        <v/>
      </c>
      <c r="BG18" s="102"/>
      <c r="BH18" s="124"/>
      <c r="BI18" s="32">
        <f t="shared" si="3"/>
        <v>0</v>
      </c>
      <c r="BJ18" s="32">
        <f t="shared" si="4"/>
        <v>0</v>
      </c>
      <c r="BK18" s="32">
        <f t="shared" si="5"/>
        <v>0</v>
      </c>
      <c r="BL18" s="60">
        <f t="shared" si="6"/>
        <v>0</v>
      </c>
      <c r="BM18" s="60">
        <f t="shared" si="7"/>
        <v>0</v>
      </c>
    </row>
    <row r="19" spans="1:65" s="3" customFormat="1" ht="21.75" customHeight="1" x14ac:dyDescent="0.15">
      <c r="A19" s="31" t="s">
        <v>69</v>
      </c>
      <c r="B19" s="160"/>
      <c r="C19" s="161"/>
      <c r="D19" s="161"/>
      <c r="E19" s="161"/>
      <c r="F19" s="161"/>
      <c r="G19" s="161"/>
      <c r="H19" s="161"/>
      <c r="I19" s="161"/>
      <c r="J19" s="161"/>
      <c r="K19" s="161"/>
      <c r="L19" s="161"/>
      <c r="M19" s="161"/>
      <c r="N19" s="161"/>
      <c r="O19" s="161"/>
      <c r="P19" s="161"/>
      <c r="Q19" s="122"/>
      <c r="R19" s="122"/>
      <c r="S19" s="122"/>
      <c r="T19" s="122"/>
      <c r="U19" s="122"/>
      <c r="V19" s="122"/>
      <c r="W19" s="123"/>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20" t="str">
        <f t="shared" si="0"/>
        <v/>
      </c>
      <c r="BA19" s="120"/>
      <c r="BB19" s="121"/>
      <c r="BC19" s="101" t="str">
        <f t="shared" si="1"/>
        <v/>
      </c>
      <c r="BD19" s="102"/>
      <c r="BE19" s="103"/>
      <c r="BF19" s="101" t="str">
        <f t="shared" si="2"/>
        <v/>
      </c>
      <c r="BG19" s="102"/>
      <c r="BH19" s="124"/>
      <c r="BI19" s="32">
        <f t="shared" si="3"/>
        <v>0</v>
      </c>
      <c r="BJ19" s="32">
        <f t="shared" si="4"/>
        <v>0</v>
      </c>
      <c r="BK19" s="32">
        <f t="shared" si="5"/>
        <v>0</v>
      </c>
      <c r="BL19" s="60">
        <f t="shared" si="6"/>
        <v>0</v>
      </c>
      <c r="BM19" s="60">
        <f t="shared" si="7"/>
        <v>0</v>
      </c>
    </row>
    <row r="20" spans="1:65" s="3" customFormat="1" ht="21.75" customHeight="1" x14ac:dyDescent="0.15">
      <c r="A20" s="31" t="s">
        <v>68</v>
      </c>
      <c r="B20" s="160"/>
      <c r="C20" s="161"/>
      <c r="D20" s="161"/>
      <c r="E20" s="161"/>
      <c r="F20" s="161"/>
      <c r="G20" s="161"/>
      <c r="H20" s="161"/>
      <c r="I20" s="161"/>
      <c r="J20" s="161"/>
      <c r="K20" s="161"/>
      <c r="L20" s="161"/>
      <c r="M20" s="161"/>
      <c r="N20" s="161"/>
      <c r="O20" s="161"/>
      <c r="P20" s="161"/>
      <c r="Q20" s="122"/>
      <c r="R20" s="122"/>
      <c r="S20" s="122"/>
      <c r="T20" s="122"/>
      <c r="U20" s="122"/>
      <c r="V20" s="122"/>
      <c r="W20" s="123"/>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20" t="str">
        <f t="shared" si="0"/>
        <v/>
      </c>
      <c r="BA20" s="120"/>
      <c r="BB20" s="121"/>
      <c r="BC20" s="101" t="str">
        <f t="shared" si="1"/>
        <v/>
      </c>
      <c r="BD20" s="102"/>
      <c r="BE20" s="103"/>
      <c r="BF20" s="101" t="str">
        <f t="shared" si="2"/>
        <v/>
      </c>
      <c r="BG20" s="102"/>
      <c r="BH20" s="124"/>
      <c r="BI20" s="32">
        <f t="shared" si="3"/>
        <v>0</v>
      </c>
      <c r="BJ20" s="32">
        <f t="shared" si="4"/>
        <v>0</v>
      </c>
      <c r="BK20" s="32">
        <f t="shared" si="5"/>
        <v>0</v>
      </c>
      <c r="BL20" s="60">
        <f t="shared" si="6"/>
        <v>0</v>
      </c>
      <c r="BM20" s="60">
        <f t="shared" si="7"/>
        <v>0</v>
      </c>
    </row>
    <row r="21" spans="1:65" s="3" customFormat="1" ht="21.75" customHeight="1" x14ac:dyDescent="0.15">
      <c r="A21" s="31" t="s">
        <v>41</v>
      </c>
      <c r="B21" s="160"/>
      <c r="C21" s="161"/>
      <c r="D21" s="161"/>
      <c r="E21" s="161"/>
      <c r="F21" s="161"/>
      <c r="G21" s="161"/>
      <c r="H21" s="161"/>
      <c r="I21" s="161"/>
      <c r="J21" s="161"/>
      <c r="K21" s="161"/>
      <c r="L21" s="161"/>
      <c r="M21" s="161"/>
      <c r="N21" s="161"/>
      <c r="O21" s="161"/>
      <c r="P21" s="161"/>
      <c r="Q21" s="122"/>
      <c r="R21" s="122"/>
      <c r="S21" s="122"/>
      <c r="T21" s="122"/>
      <c r="U21" s="122"/>
      <c r="V21" s="122"/>
      <c r="W21" s="123"/>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20" t="str">
        <f t="shared" si="0"/>
        <v/>
      </c>
      <c r="BA21" s="120"/>
      <c r="BB21" s="121"/>
      <c r="BC21" s="101" t="str">
        <f t="shared" si="1"/>
        <v/>
      </c>
      <c r="BD21" s="102"/>
      <c r="BE21" s="103"/>
      <c r="BF21" s="101" t="str">
        <f t="shared" si="2"/>
        <v/>
      </c>
      <c r="BG21" s="102"/>
      <c r="BH21" s="124"/>
      <c r="BI21" s="32">
        <f t="shared" si="3"/>
        <v>0</v>
      </c>
      <c r="BJ21" s="32">
        <f t="shared" si="4"/>
        <v>0</v>
      </c>
      <c r="BK21" s="32">
        <f t="shared" si="5"/>
        <v>0</v>
      </c>
      <c r="BL21" s="60">
        <f t="shared" si="6"/>
        <v>0</v>
      </c>
      <c r="BM21" s="60">
        <f t="shared" si="7"/>
        <v>0</v>
      </c>
    </row>
    <row r="22" spans="1:65" s="3" customFormat="1" ht="21.75" customHeight="1" x14ac:dyDescent="0.15">
      <c r="A22" s="31" t="s">
        <v>35</v>
      </c>
      <c r="B22" s="160"/>
      <c r="C22" s="161"/>
      <c r="D22" s="161"/>
      <c r="E22" s="161"/>
      <c r="F22" s="161"/>
      <c r="G22" s="161"/>
      <c r="H22" s="161"/>
      <c r="I22" s="161"/>
      <c r="J22" s="161"/>
      <c r="K22" s="161"/>
      <c r="L22" s="161"/>
      <c r="M22" s="161"/>
      <c r="N22" s="161"/>
      <c r="O22" s="161"/>
      <c r="P22" s="161"/>
      <c r="Q22" s="122"/>
      <c r="R22" s="122"/>
      <c r="S22" s="122"/>
      <c r="T22" s="122"/>
      <c r="U22" s="122"/>
      <c r="V22" s="122"/>
      <c r="W22" s="123"/>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20" t="str">
        <f t="shared" si="0"/>
        <v/>
      </c>
      <c r="BA22" s="120"/>
      <c r="BB22" s="121"/>
      <c r="BC22" s="101" t="str">
        <f t="shared" si="1"/>
        <v/>
      </c>
      <c r="BD22" s="102"/>
      <c r="BE22" s="103"/>
      <c r="BF22" s="101" t="str">
        <f t="shared" si="2"/>
        <v/>
      </c>
      <c r="BG22" s="102"/>
      <c r="BH22" s="124"/>
      <c r="BI22" s="32">
        <f t="shared" si="3"/>
        <v>0</v>
      </c>
      <c r="BJ22" s="32">
        <f t="shared" si="4"/>
        <v>0</v>
      </c>
      <c r="BK22" s="32">
        <f t="shared" si="5"/>
        <v>0</v>
      </c>
      <c r="BL22" s="60">
        <f t="shared" si="6"/>
        <v>0</v>
      </c>
      <c r="BM22" s="60">
        <f t="shared" si="7"/>
        <v>0</v>
      </c>
    </row>
    <row r="23" spans="1:65" s="3" customFormat="1" ht="21.75" customHeight="1" x14ac:dyDescent="0.15">
      <c r="A23" s="31"/>
      <c r="B23" s="160"/>
      <c r="C23" s="161"/>
      <c r="D23" s="161"/>
      <c r="E23" s="161"/>
      <c r="F23" s="161"/>
      <c r="G23" s="161"/>
      <c r="H23" s="161"/>
      <c r="I23" s="161"/>
      <c r="J23" s="161"/>
      <c r="K23" s="161"/>
      <c r="L23" s="161"/>
      <c r="M23" s="161"/>
      <c r="N23" s="161"/>
      <c r="O23" s="161"/>
      <c r="P23" s="161"/>
      <c r="Q23" s="122"/>
      <c r="R23" s="122"/>
      <c r="S23" s="122"/>
      <c r="T23" s="122"/>
      <c r="U23" s="122"/>
      <c r="V23" s="122"/>
      <c r="W23" s="123"/>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20" t="str">
        <f t="shared" si="0"/>
        <v/>
      </c>
      <c r="BA23" s="120"/>
      <c r="BB23" s="121"/>
      <c r="BC23" s="101" t="str">
        <f t="shared" si="1"/>
        <v/>
      </c>
      <c r="BD23" s="102"/>
      <c r="BE23" s="103"/>
      <c r="BF23" s="101" t="str">
        <f t="shared" si="2"/>
        <v/>
      </c>
      <c r="BG23" s="102"/>
      <c r="BH23" s="124"/>
      <c r="BI23" s="32">
        <f t="shared" si="3"/>
        <v>0</v>
      </c>
      <c r="BJ23" s="32">
        <f t="shared" si="4"/>
        <v>0</v>
      </c>
      <c r="BK23" s="32">
        <f t="shared" si="5"/>
        <v>0</v>
      </c>
      <c r="BL23" s="60">
        <f t="shared" si="6"/>
        <v>0</v>
      </c>
      <c r="BM23" s="60">
        <f t="shared" si="7"/>
        <v>0</v>
      </c>
    </row>
    <row r="24" spans="1:65" s="3" customFormat="1" ht="21.75" customHeight="1" x14ac:dyDescent="0.15">
      <c r="A24" s="31" t="s">
        <v>14</v>
      </c>
      <c r="B24" s="160"/>
      <c r="C24" s="161"/>
      <c r="D24" s="161"/>
      <c r="E24" s="161"/>
      <c r="F24" s="161"/>
      <c r="G24" s="161"/>
      <c r="H24" s="161"/>
      <c r="I24" s="161"/>
      <c r="J24" s="161"/>
      <c r="K24" s="161"/>
      <c r="L24" s="161"/>
      <c r="M24" s="161"/>
      <c r="N24" s="161"/>
      <c r="O24" s="161"/>
      <c r="P24" s="161"/>
      <c r="Q24" s="122"/>
      <c r="R24" s="122"/>
      <c r="S24" s="122"/>
      <c r="T24" s="122"/>
      <c r="U24" s="122"/>
      <c r="V24" s="122"/>
      <c r="W24" s="123"/>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20" t="str">
        <f t="shared" si="0"/>
        <v/>
      </c>
      <c r="BA24" s="120"/>
      <c r="BB24" s="121"/>
      <c r="BC24" s="101" t="str">
        <f t="shared" si="1"/>
        <v/>
      </c>
      <c r="BD24" s="102"/>
      <c r="BE24" s="103"/>
      <c r="BF24" s="101" t="str">
        <f t="shared" si="2"/>
        <v/>
      </c>
      <c r="BG24" s="102"/>
      <c r="BH24" s="124"/>
      <c r="BI24" s="32">
        <f t="shared" si="3"/>
        <v>0</v>
      </c>
      <c r="BJ24" s="32">
        <f t="shared" si="4"/>
        <v>0</v>
      </c>
      <c r="BK24" s="32">
        <f t="shared" si="5"/>
        <v>0</v>
      </c>
      <c r="BL24" s="60">
        <f t="shared" si="6"/>
        <v>0</v>
      </c>
      <c r="BM24" s="60">
        <f t="shared" si="7"/>
        <v>0</v>
      </c>
    </row>
    <row r="25" spans="1:65" s="3" customFormat="1" ht="21.75" customHeight="1" x14ac:dyDescent="0.15">
      <c r="A25" s="31" t="s">
        <v>15</v>
      </c>
      <c r="B25" s="160"/>
      <c r="C25" s="161"/>
      <c r="D25" s="161"/>
      <c r="E25" s="161"/>
      <c r="F25" s="161"/>
      <c r="G25" s="161"/>
      <c r="H25" s="161"/>
      <c r="I25" s="161"/>
      <c r="J25" s="161"/>
      <c r="K25" s="161"/>
      <c r="L25" s="161"/>
      <c r="M25" s="161"/>
      <c r="N25" s="161"/>
      <c r="O25" s="161"/>
      <c r="P25" s="161"/>
      <c r="Q25" s="122"/>
      <c r="R25" s="122"/>
      <c r="S25" s="122"/>
      <c r="T25" s="122"/>
      <c r="U25" s="122"/>
      <c r="V25" s="122"/>
      <c r="W25" s="123"/>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20" t="str">
        <f t="shared" si="0"/>
        <v/>
      </c>
      <c r="BA25" s="120"/>
      <c r="BB25" s="121"/>
      <c r="BC25" s="101" t="str">
        <f t="shared" si="1"/>
        <v/>
      </c>
      <c r="BD25" s="102"/>
      <c r="BE25" s="103"/>
      <c r="BF25" s="101" t="str">
        <f t="shared" si="2"/>
        <v/>
      </c>
      <c r="BG25" s="102"/>
      <c r="BH25" s="124"/>
      <c r="BI25" s="32">
        <f t="shared" si="3"/>
        <v>0</v>
      </c>
      <c r="BJ25" s="32">
        <f t="shared" si="4"/>
        <v>0</v>
      </c>
      <c r="BK25" s="32">
        <f t="shared" si="5"/>
        <v>0</v>
      </c>
      <c r="BL25" s="60">
        <f t="shared" si="6"/>
        <v>0</v>
      </c>
      <c r="BM25" s="60">
        <f t="shared" si="7"/>
        <v>0</v>
      </c>
    </row>
    <row r="26" spans="1:65" s="3" customFormat="1" ht="21.75" customHeight="1" x14ac:dyDescent="0.15">
      <c r="A26" s="3" t="s">
        <v>161</v>
      </c>
      <c r="B26" s="160"/>
      <c r="C26" s="161"/>
      <c r="D26" s="161"/>
      <c r="E26" s="161"/>
      <c r="F26" s="161"/>
      <c r="G26" s="161"/>
      <c r="H26" s="161"/>
      <c r="I26" s="161"/>
      <c r="J26" s="122"/>
      <c r="K26" s="122"/>
      <c r="L26" s="122"/>
      <c r="M26" s="122"/>
      <c r="N26" s="122"/>
      <c r="O26" s="122"/>
      <c r="P26" s="122"/>
      <c r="Q26" s="122"/>
      <c r="R26" s="122"/>
      <c r="S26" s="122"/>
      <c r="T26" s="122"/>
      <c r="U26" s="122"/>
      <c r="V26" s="122"/>
      <c r="W26" s="123"/>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20" t="str">
        <f t="shared" si="0"/>
        <v/>
      </c>
      <c r="BA26" s="120"/>
      <c r="BB26" s="121"/>
      <c r="BC26" s="101" t="str">
        <f t="shared" si="1"/>
        <v/>
      </c>
      <c r="BD26" s="102"/>
      <c r="BE26" s="103"/>
      <c r="BF26" s="101" t="str">
        <f t="shared" si="2"/>
        <v/>
      </c>
      <c r="BG26" s="102"/>
      <c r="BH26" s="124"/>
      <c r="BI26" s="32">
        <f t="shared" si="3"/>
        <v>0</v>
      </c>
      <c r="BJ26" s="32">
        <f t="shared" si="4"/>
        <v>0</v>
      </c>
      <c r="BK26" s="32">
        <f t="shared" si="5"/>
        <v>0</v>
      </c>
      <c r="BL26" s="60">
        <f t="shared" si="6"/>
        <v>0</v>
      </c>
      <c r="BM26" s="60">
        <f t="shared" si="7"/>
        <v>0</v>
      </c>
    </row>
    <row r="27" spans="1:65" s="3" customFormat="1" ht="21.75" customHeight="1" x14ac:dyDescent="0.15">
      <c r="A27" s="3" t="s">
        <v>162</v>
      </c>
      <c r="B27" s="160"/>
      <c r="C27" s="161"/>
      <c r="D27" s="161"/>
      <c r="E27" s="161"/>
      <c r="F27" s="161"/>
      <c r="G27" s="161"/>
      <c r="H27" s="161"/>
      <c r="I27" s="161"/>
      <c r="J27" s="122"/>
      <c r="K27" s="122"/>
      <c r="L27" s="122"/>
      <c r="M27" s="122"/>
      <c r="N27" s="122"/>
      <c r="O27" s="122"/>
      <c r="P27" s="122"/>
      <c r="Q27" s="122"/>
      <c r="R27" s="122"/>
      <c r="S27" s="122"/>
      <c r="T27" s="122"/>
      <c r="U27" s="122"/>
      <c r="V27" s="122"/>
      <c r="W27" s="123"/>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20" t="str">
        <f t="shared" si="0"/>
        <v/>
      </c>
      <c r="BA27" s="120"/>
      <c r="BB27" s="121"/>
      <c r="BC27" s="101" t="str">
        <f t="shared" si="1"/>
        <v/>
      </c>
      <c r="BD27" s="102"/>
      <c r="BE27" s="103"/>
      <c r="BF27" s="101" t="str">
        <f t="shared" si="2"/>
        <v/>
      </c>
      <c r="BG27" s="102"/>
      <c r="BH27" s="124"/>
      <c r="BI27" s="32">
        <f t="shared" si="3"/>
        <v>0</v>
      </c>
      <c r="BJ27" s="32">
        <f t="shared" si="4"/>
        <v>0</v>
      </c>
      <c r="BK27" s="32">
        <f t="shared" si="5"/>
        <v>0</v>
      </c>
      <c r="BL27" s="60">
        <f t="shared" si="6"/>
        <v>0</v>
      </c>
      <c r="BM27" s="60">
        <f t="shared" si="7"/>
        <v>0</v>
      </c>
    </row>
    <row r="28" spans="1:65" s="3" customFormat="1" ht="21.75" customHeight="1" x14ac:dyDescent="0.15">
      <c r="A28" s="31" t="s">
        <v>16</v>
      </c>
      <c r="B28" s="160"/>
      <c r="C28" s="161"/>
      <c r="D28" s="161"/>
      <c r="E28" s="161"/>
      <c r="F28" s="161"/>
      <c r="G28" s="161"/>
      <c r="H28" s="161"/>
      <c r="I28" s="161"/>
      <c r="J28" s="161"/>
      <c r="K28" s="161"/>
      <c r="L28" s="161"/>
      <c r="M28" s="161"/>
      <c r="N28" s="161"/>
      <c r="O28" s="161"/>
      <c r="P28" s="161"/>
      <c r="Q28" s="122"/>
      <c r="R28" s="122"/>
      <c r="S28" s="122"/>
      <c r="T28" s="122"/>
      <c r="U28" s="122"/>
      <c r="V28" s="122"/>
      <c r="W28" s="123"/>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20" t="str">
        <f t="shared" si="0"/>
        <v/>
      </c>
      <c r="BA28" s="120"/>
      <c r="BB28" s="121"/>
      <c r="BC28" s="101" t="str">
        <f t="shared" si="1"/>
        <v/>
      </c>
      <c r="BD28" s="102"/>
      <c r="BE28" s="103"/>
      <c r="BF28" s="101" t="str">
        <f t="shared" si="2"/>
        <v/>
      </c>
      <c r="BG28" s="102"/>
      <c r="BH28" s="124"/>
      <c r="BI28" s="32">
        <f t="shared" si="3"/>
        <v>0</v>
      </c>
      <c r="BJ28" s="32">
        <f t="shared" si="4"/>
        <v>0</v>
      </c>
      <c r="BK28" s="32">
        <f t="shared" si="5"/>
        <v>0</v>
      </c>
      <c r="BL28" s="60">
        <f t="shared" si="6"/>
        <v>0</v>
      </c>
      <c r="BM28" s="60">
        <f t="shared" si="7"/>
        <v>0</v>
      </c>
    </row>
    <row r="29" spans="1:65" s="3" customFormat="1" ht="21.75" customHeight="1" thickBot="1" x14ac:dyDescent="0.2">
      <c r="A29" s="31" t="s">
        <v>17</v>
      </c>
      <c r="B29" s="158"/>
      <c r="C29" s="159"/>
      <c r="D29" s="159"/>
      <c r="E29" s="159"/>
      <c r="F29" s="159"/>
      <c r="G29" s="159"/>
      <c r="H29" s="159"/>
      <c r="I29" s="159"/>
      <c r="J29" s="162"/>
      <c r="K29" s="162"/>
      <c r="L29" s="162"/>
      <c r="M29" s="162"/>
      <c r="N29" s="162"/>
      <c r="O29" s="162"/>
      <c r="P29" s="162"/>
      <c r="Q29" s="162"/>
      <c r="R29" s="162"/>
      <c r="S29" s="162"/>
      <c r="T29" s="162"/>
      <c r="U29" s="162"/>
      <c r="V29" s="162"/>
      <c r="W29" s="17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107" t="str">
        <f t="shared" si="0"/>
        <v/>
      </c>
      <c r="BA29" s="107"/>
      <c r="BB29" s="108"/>
      <c r="BC29" s="98" t="str">
        <f t="shared" si="1"/>
        <v/>
      </c>
      <c r="BD29" s="99"/>
      <c r="BE29" s="100"/>
      <c r="BF29" s="98" t="str">
        <f t="shared" si="2"/>
        <v/>
      </c>
      <c r="BG29" s="99"/>
      <c r="BH29" s="134"/>
      <c r="BI29" s="32">
        <f t="shared" si="3"/>
        <v>0</v>
      </c>
      <c r="BJ29" s="32">
        <f t="shared" si="4"/>
        <v>0</v>
      </c>
      <c r="BK29" s="32">
        <f t="shared" si="5"/>
        <v>0</v>
      </c>
      <c r="BL29" s="60">
        <f t="shared" si="6"/>
        <v>0</v>
      </c>
      <c r="BM29" s="60">
        <f t="shared" si="7"/>
        <v>0</v>
      </c>
    </row>
    <row r="30" spans="1:65" s="3" customFormat="1" ht="21.75" customHeight="1" thickTop="1" thickBot="1" x14ac:dyDescent="0.2">
      <c r="A30" s="31" t="s">
        <v>161</v>
      </c>
      <c r="B30" s="178" t="s">
        <v>3</v>
      </c>
      <c r="C30" s="179"/>
      <c r="D30" s="179"/>
      <c r="E30" s="179"/>
      <c r="F30" s="179"/>
      <c r="G30" s="179"/>
      <c r="H30" s="179"/>
      <c r="I30" s="179"/>
      <c r="J30" s="179"/>
      <c r="K30" s="179"/>
      <c r="L30" s="179"/>
      <c r="M30" s="179"/>
      <c r="N30" s="179"/>
      <c r="O30" s="179"/>
      <c r="P30" s="179"/>
      <c r="Q30" s="179"/>
      <c r="R30" s="179"/>
      <c r="S30" s="179"/>
      <c r="T30" s="179"/>
      <c r="U30" s="179"/>
      <c r="V30" s="179"/>
      <c r="W30" s="180"/>
      <c r="X30" s="13" t="str">
        <f t="shared" ref="X30:BE30" si="8">IF(SUM(X10:X29)=0,"",SUM(X10:X29))</f>
        <v/>
      </c>
      <c r="Y30" s="14" t="str">
        <f t="shared" si="8"/>
        <v/>
      </c>
      <c r="Z30" s="14" t="str">
        <f t="shared" si="8"/>
        <v/>
      </c>
      <c r="AA30" s="14" t="str">
        <f t="shared" si="8"/>
        <v/>
      </c>
      <c r="AB30" s="14" t="str">
        <f t="shared" si="8"/>
        <v/>
      </c>
      <c r="AC30" s="14" t="str">
        <f t="shared" si="8"/>
        <v/>
      </c>
      <c r="AD30" s="15" t="str">
        <f t="shared" si="8"/>
        <v/>
      </c>
      <c r="AE30" s="16" t="str">
        <f t="shared" si="8"/>
        <v/>
      </c>
      <c r="AF30" s="17" t="str">
        <f t="shared" si="8"/>
        <v/>
      </c>
      <c r="AG30" s="17" t="str">
        <f t="shared" si="8"/>
        <v/>
      </c>
      <c r="AH30" s="17" t="str">
        <f t="shared" si="8"/>
        <v/>
      </c>
      <c r="AI30" s="17" t="str">
        <f t="shared" si="8"/>
        <v/>
      </c>
      <c r="AJ30" s="17" t="str">
        <f t="shared" si="8"/>
        <v/>
      </c>
      <c r="AK30" s="18" t="str">
        <f t="shared" si="8"/>
        <v/>
      </c>
      <c r="AL30" s="19" t="str">
        <f t="shared" si="8"/>
        <v/>
      </c>
      <c r="AM30" s="14" t="str">
        <f t="shared" si="8"/>
        <v/>
      </c>
      <c r="AN30" s="14" t="str">
        <f t="shared" si="8"/>
        <v/>
      </c>
      <c r="AO30" s="14" t="str">
        <f t="shared" si="8"/>
        <v/>
      </c>
      <c r="AP30" s="14" t="str">
        <f t="shared" si="8"/>
        <v/>
      </c>
      <c r="AQ30" s="14" t="str">
        <f t="shared" si="8"/>
        <v/>
      </c>
      <c r="AR30" s="20" t="str">
        <f t="shared" si="8"/>
        <v/>
      </c>
      <c r="AS30" s="16" t="str">
        <f t="shared" si="8"/>
        <v/>
      </c>
      <c r="AT30" s="17" t="str">
        <f t="shared" si="8"/>
        <v/>
      </c>
      <c r="AU30" s="17" t="str">
        <f t="shared" si="8"/>
        <v/>
      </c>
      <c r="AV30" s="17" t="str">
        <f t="shared" si="8"/>
        <v/>
      </c>
      <c r="AW30" s="17" t="str">
        <f t="shared" si="8"/>
        <v/>
      </c>
      <c r="AX30" s="17" t="str">
        <f t="shared" si="8"/>
        <v/>
      </c>
      <c r="AY30" s="21" t="str">
        <f t="shared" si="8"/>
        <v/>
      </c>
      <c r="AZ30" s="104" t="str">
        <f t="shared" si="8"/>
        <v/>
      </c>
      <c r="BA30" s="105" t="str">
        <f t="shared" si="8"/>
        <v/>
      </c>
      <c r="BB30" s="106" t="str">
        <f t="shared" si="8"/>
        <v/>
      </c>
      <c r="BC30" s="131" t="str">
        <f t="shared" si="8"/>
        <v/>
      </c>
      <c r="BD30" s="132" t="str">
        <f t="shared" si="8"/>
        <v/>
      </c>
      <c r="BE30" s="177" t="str">
        <f t="shared" si="8"/>
        <v/>
      </c>
      <c r="BF30" s="131" t="s">
        <v>71</v>
      </c>
      <c r="BG30" s="132" t="str">
        <f>IF(SUM(BG10:BG29)=0,"",SUM(BG10:BG29))</f>
        <v/>
      </c>
      <c r="BH30" s="133" t="str">
        <f>IF(SUM(BH10:BH29)=0,"",SUM(BH10:BH29))</f>
        <v/>
      </c>
    </row>
    <row r="31" spans="1:65" s="3" customFormat="1" ht="21.75" customHeight="1" x14ac:dyDescent="0.15">
      <c r="A31" s="31" t="s">
        <v>162</v>
      </c>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135" t="s">
        <v>32</v>
      </c>
      <c r="BA31" s="95"/>
      <c r="BB31" s="95"/>
      <c r="BC31" s="136"/>
      <c r="BD31" s="95">
        <f>ROUNDDOWN(SUM(BJ10:BJ29),1)</f>
        <v>0</v>
      </c>
      <c r="BE31" s="95"/>
      <c r="BF31" s="96"/>
      <c r="BG31" s="109" t="str">
        <f>IF(SUM(BM10:BM29)&gt;0,IF(BD31&gt;=G5/BI5,"○",""),"")</f>
        <v/>
      </c>
      <c r="BH31" s="110"/>
    </row>
    <row r="32" spans="1:65" s="3" customFormat="1" ht="21.75" customHeight="1" x14ac:dyDescent="0.15">
      <c r="A32" s="56" t="s">
        <v>70</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93" t="s">
        <v>67</v>
      </c>
      <c r="BA32" s="94"/>
      <c r="BB32" s="94"/>
      <c r="BC32" s="94"/>
      <c r="BD32" s="94">
        <f>ROUNDDOWN(SUM(BK10:BK29),1)</f>
        <v>0</v>
      </c>
      <c r="BE32" s="94"/>
      <c r="BF32" s="97"/>
      <c r="BG32" s="91" t="str">
        <f>IF(AF4=A31,IF(BD32&gt;=1,"○",""),"")</f>
        <v/>
      </c>
      <c r="BH32" s="92"/>
      <c r="BI32" s="22"/>
      <c r="BJ32" s="28"/>
      <c r="BK32" s="28"/>
      <c r="BL32" s="28"/>
      <c r="BM32" s="28"/>
    </row>
    <row r="33" spans="1:63" s="28" customFormat="1" ht="21.75" customHeight="1" thickBot="1" x14ac:dyDescent="0.2">
      <c r="A33" s="56"/>
      <c r="B33" s="27" t="s">
        <v>55</v>
      </c>
      <c r="C33" s="57"/>
      <c r="D33" s="57"/>
      <c r="E33" s="57"/>
      <c r="F33" s="57"/>
      <c r="G33" s="25"/>
      <c r="H33" s="57"/>
      <c r="I33" s="57"/>
      <c r="J33" s="25"/>
      <c r="K33" s="68"/>
      <c r="L33" s="27" t="s">
        <v>56</v>
      </c>
      <c r="M33" s="57"/>
      <c r="N33" s="25"/>
      <c r="O33" s="2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62"/>
      <c r="AT33" s="62"/>
      <c r="AU33" s="62"/>
      <c r="AV33" s="62"/>
      <c r="AW33" s="62"/>
      <c r="AX33" s="62"/>
      <c r="AY33" s="63"/>
      <c r="AZ33" s="302" t="s">
        <v>68</v>
      </c>
      <c r="BA33" s="303"/>
      <c r="BB33" s="303"/>
      <c r="BC33" s="304"/>
      <c r="BD33" s="298">
        <f>ROUNDDOWN(SUM(BL10:BL29),1)</f>
        <v>0</v>
      </c>
      <c r="BE33" s="298"/>
      <c r="BF33" s="299"/>
      <c r="BG33" s="91" t="str">
        <f>IF(R5=A34,"",IF(BD33&gt;=1,"○",""))</f>
        <v/>
      </c>
      <c r="BH33" s="92"/>
      <c r="BI33" s="22"/>
    </row>
    <row r="34" spans="1:63" s="28" customFormat="1" ht="14.25" x14ac:dyDescent="0.15">
      <c r="A34" s="56" t="s">
        <v>72</v>
      </c>
      <c r="B34" s="26" t="s">
        <v>25</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row>
    <row r="35" spans="1:63" s="28" customFormat="1" ht="14.25" x14ac:dyDescent="0.15">
      <c r="A35" s="56" t="s">
        <v>73</v>
      </c>
      <c r="B35" s="22" t="s">
        <v>54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4.25" x14ac:dyDescent="0.15">
      <c r="A36" s="56" t="s">
        <v>74</v>
      </c>
      <c r="B36" s="22" t="s">
        <v>132</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3" s="28" customFormat="1" ht="14.25" x14ac:dyDescent="0.15">
      <c r="A37" s="30"/>
      <c r="B37" s="22" t="s">
        <v>75</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t="s">
        <v>117</v>
      </c>
      <c r="B38" s="22" t="s">
        <v>133</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t="s">
        <v>120</v>
      </c>
      <c r="B39" s="22" t="s">
        <v>76</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t="s">
        <v>119</v>
      </c>
      <c r="B40" s="22" t="s">
        <v>77</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3"/>
      <c r="AQ40" s="23"/>
      <c r="AR40" s="23"/>
      <c r="AS40" s="23"/>
      <c r="AT40" s="23"/>
      <c r="AU40" s="23"/>
      <c r="AV40" s="23"/>
      <c r="AW40" s="23"/>
      <c r="AX40" s="23"/>
      <c r="AY40" s="23"/>
      <c r="AZ40" s="23"/>
      <c r="BA40" s="23"/>
      <c r="BB40" s="23"/>
      <c r="BC40" s="23"/>
      <c r="BD40" s="23"/>
      <c r="BE40" s="23"/>
      <c r="BF40" s="23"/>
      <c r="BG40" s="23"/>
      <c r="BH40" s="23"/>
      <c r="BI40" s="23"/>
    </row>
    <row r="41" spans="1:63" s="28" customFormat="1" ht="14.25" x14ac:dyDescent="0.15">
      <c r="A41" s="30"/>
      <c r="B41" s="23" t="s">
        <v>78</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I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2"/>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2"/>
      <c r="BK46" s="169"/>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2"/>
      <c r="AQ47" s="22"/>
      <c r="AR47" s="22"/>
      <c r="AS47" s="22"/>
      <c r="AT47" s="22"/>
      <c r="AU47" s="22"/>
      <c r="AV47" s="22"/>
      <c r="AW47" s="22"/>
      <c r="AX47" s="22"/>
      <c r="AY47" s="22"/>
      <c r="AZ47" s="22"/>
      <c r="BA47" s="22"/>
      <c r="BB47" s="22"/>
      <c r="BC47" s="22"/>
      <c r="BD47" s="22"/>
      <c r="BE47" s="22"/>
      <c r="BF47" s="22"/>
      <c r="BG47" s="22"/>
      <c r="BH47" s="22"/>
      <c r="BK47" s="169"/>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row>
    <row r="49" spans="1:65" s="28" customFormat="1" ht="14.25"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row>
    <row r="50" spans="1:65" s="28" customFormat="1" ht="21" customHeight="1" x14ac:dyDescent="0.15">
      <c r="A50" s="30"/>
      <c r="B50" s="29"/>
      <c r="C50" s="29"/>
      <c r="D50" s="29"/>
      <c r="E50" s="29"/>
      <c r="F50" s="29"/>
      <c r="G50" s="29"/>
    </row>
    <row r="51" spans="1:65" s="28" customFormat="1" ht="21" customHeight="1" x14ac:dyDescent="0.15">
      <c r="A51" s="30"/>
      <c r="B51" s="29"/>
      <c r="C51" s="29"/>
      <c r="D51" s="29"/>
      <c r="E51" s="29"/>
      <c r="F51" s="29"/>
      <c r="G51" s="29"/>
    </row>
    <row r="52" spans="1:65" s="28" customFormat="1" ht="21" customHeight="1" x14ac:dyDescent="0.15">
      <c r="A52" s="30"/>
      <c r="B52" s="29"/>
      <c r="C52" s="29"/>
      <c r="D52" s="29"/>
      <c r="E52" s="29"/>
      <c r="F52" s="29"/>
      <c r="G52" s="29"/>
    </row>
    <row r="53" spans="1:65" s="28" customFormat="1" ht="21" customHeight="1" x14ac:dyDescent="0.15">
      <c r="A53" s="30"/>
      <c r="B53" s="29"/>
      <c r="C53" s="29"/>
      <c r="D53" s="29"/>
      <c r="E53" s="29"/>
      <c r="F53" s="29"/>
      <c r="G53" s="29"/>
    </row>
    <row r="54" spans="1:65" s="28" customFormat="1" ht="21" customHeight="1" x14ac:dyDescent="0.15">
      <c r="A54" s="30"/>
      <c r="B54" s="29"/>
      <c r="C54" s="29"/>
      <c r="D54" s="29"/>
      <c r="E54" s="29"/>
      <c r="F54" s="29"/>
      <c r="G54" s="29"/>
    </row>
    <row r="55" spans="1:65" s="28" customFormat="1" ht="21" customHeight="1" x14ac:dyDescent="0.15">
      <c r="A55" s="30"/>
      <c r="B55" s="29"/>
      <c r="C55" s="29"/>
      <c r="D55" s="29"/>
      <c r="E55" s="29"/>
      <c r="F55" s="29"/>
      <c r="G55" s="29"/>
    </row>
    <row r="56" spans="1:65" s="28" customFormat="1" ht="21" customHeight="1" x14ac:dyDescent="0.15">
      <c r="A56" s="30"/>
      <c r="B56" s="29"/>
      <c r="C56" s="29"/>
      <c r="D56" s="29"/>
      <c r="E56" s="29"/>
      <c r="F56" s="29"/>
      <c r="G56" s="29"/>
      <c r="BI56" s="1"/>
      <c r="BJ56" s="1"/>
      <c r="BK56" s="1"/>
      <c r="BL56" s="1"/>
      <c r="BM56" s="1"/>
    </row>
    <row r="57" spans="1:65"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5"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5"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row>
    <row r="60" spans="1:65"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row>
  </sheetData>
  <mergeCells count="169">
    <mergeCell ref="AZ33:BC33"/>
    <mergeCell ref="BD33:BF33"/>
    <mergeCell ref="BG33:BH33"/>
    <mergeCell ref="BK46:BK47"/>
    <mergeCell ref="AZ31:BC31"/>
    <mergeCell ref="BD31:BF31"/>
    <mergeCell ref="BG31:BH31"/>
    <mergeCell ref="AZ32:BC32"/>
    <mergeCell ref="BD32:BF32"/>
    <mergeCell ref="BG32:BH32"/>
    <mergeCell ref="B30:W30"/>
    <mergeCell ref="AZ30:BB30"/>
    <mergeCell ref="BC30:BE30"/>
    <mergeCell ref="BF30:BH30"/>
    <mergeCell ref="B29:I29"/>
    <mergeCell ref="J29:P29"/>
    <mergeCell ref="Q29:W29"/>
    <mergeCell ref="AZ29:BB29"/>
    <mergeCell ref="BC29:BE29"/>
    <mergeCell ref="BF29:BH29"/>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AL5:AP5"/>
    <mergeCell ref="AQ5:AV5"/>
    <mergeCell ref="B2:BH2"/>
    <mergeCell ref="AS3:BB3"/>
    <mergeCell ref="BC3:BD3"/>
    <mergeCell ref="BE3:BH3"/>
    <mergeCell ref="B4:F4"/>
    <mergeCell ref="G4:L4"/>
    <mergeCell ref="M4:Q4"/>
    <mergeCell ref="R4:Z4"/>
    <mergeCell ref="AA4:AE4"/>
    <mergeCell ref="AF4:AK4"/>
    <mergeCell ref="B5:F5"/>
    <mergeCell ref="G5:L5"/>
    <mergeCell ref="M5:Q5"/>
    <mergeCell ref="R5:Z5"/>
    <mergeCell ref="AA5:AE5"/>
    <mergeCell ref="AF5:AK5"/>
  </mergeCells>
  <phoneticPr fontId="2"/>
  <dataValidations disablePrompts="1" count="6">
    <dataValidation type="list" allowBlank="1" showInputMessage="1" showErrorMessage="1" sqref="B10:I29" xr:uid="{00000000-0002-0000-0300-000000000000}">
      <formula1>$A$17:$A$22</formula1>
    </dataValidation>
    <dataValidation type="list" allowBlank="1" showInputMessage="1" showErrorMessage="1" sqref="BC3:BD3" xr:uid="{00000000-0002-0000-0300-000001000000}">
      <formula1>$A$3:$A$15</formula1>
    </dataValidation>
    <dataValidation type="list" allowBlank="1" showInputMessage="1" showErrorMessage="1" sqref="R5:Z5" xr:uid="{00000000-0002-0000-0300-000002000000}">
      <formula1>$A$34:$A$36</formula1>
    </dataValidation>
    <dataValidation type="list" allowBlank="1" showInputMessage="1" showErrorMessage="1" sqref="AF4:AF5 AW5:AY5" xr:uid="{00000000-0002-0000-0300-000003000000}">
      <formula1>$A$31:$A$32</formula1>
    </dataValidation>
    <dataValidation type="list" allowBlank="1" showInputMessage="1" showErrorMessage="1" sqref="AQ5:AV5" xr:uid="{00000000-0002-0000-0300-000004000000}">
      <formula1>$A$38:$A$40</formula1>
    </dataValidation>
    <dataValidation type="list" allowBlank="1" showInputMessage="1" showErrorMessage="1" sqref="J9:P29" xr:uid="{00000000-0002-0000-0300-000005000000}">
      <formula1>$A$24:$A$29</formula1>
    </dataValidation>
  </dataValidations>
  <printOptions horizontalCentered="1"/>
  <pageMargins left="0.39370078740157483" right="0.39370078740157483" top="0.59055118110236227" bottom="0.39370078740157483" header="0.39370078740157483" footer="0.39370078740157483"/>
  <pageSetup paperSize="9" scale="8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BO61"/>
  <sheetViews>
    <sheetView showGridLines="0" view="pageBreakPreview" topLeftCell="B1" zoomScaleNormal="100" zoomScaleSheetLayoutView="100" workbookViewId="0">
      <selection activeCell="B2" sqref="B2:BH2"/>
    </sheetView>
  </sheetViews>
  <sheetFormatPr defaultRowHeight="21" customHeight="1" x14ac:dyDescent="0.15"/>
  <cols>
    <col min="1" max="1" width="10" style="30" hidden="1" customWidth="1"/>
    <col min="2" max="7" width="2.625" style="24"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85" t="s">
        <v>167</v>
      </c>
    </row>
    <row r="2" spans="1:67" ht="21" customHeight="1" thickBot="1" x14ac:dyDescent="0.2">
      <c r="B2" s="204" t="s">
        <v>128</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33" t="s">
        <v>26</v>
      </c>
    </row>
    <row r="3" spans="1:67"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6" t="s">
        <v>11</v>
      </c>
      <c r="AT3" s="157"/>
      <c r="AU3" s="157"/>
      <c r="AV3" s="157"/>
      <c r="AW3" s="157"/>
      <c r="AX3" s="157"/>
      <c r="AY3" s="157"/>
      <c r="AZ3" s="157"/>
      <c r="BA3" s="157"/>
      <c r="BB3" s="157"/>
      <c r="BC3" s="163"/>
      <c r="BD3" s="164"/>
      <c r="BE3" s="144" t="s">
        <v>153</v>
      </c>
      <c r="BF3" s="144"/>
      <c r="BG3" s="144"/>
      <c r="BH3" s="167"/>
      <c r="BI3" s="32">
        <f>BC3*4</f>
        <v>0</v>
      </c>
    </row>
    <row r="4" spans="1:67" s="3" customFormat="1" ht="21" customHeight="1" thickBot="1" x14ac:dyDescent="0.2">
      <c r="A4" s="31">
        <v>33</v>
      </c>
      <c r="B4" s="137" t="s">
        <v>13</v>
      </c>
      <c r="C4" s="138"/>
      <c r="D4" s="138"/>
      <c r="E4" s="138"/>
      <c r="F4" s="139"/>
      <c r="G4" s="140"/>
      <c r="H4" s="141"/>
      <c r="I4" s="141"/>
      <c r="J4" s="141"/>
      <c r="K4" s="141"/>
      <c r="L4" s="142"/>
      <c r="M4" s="156" t="s">
        <v>57</v>
      </c>
      <c r="N4" s="157"/>
      <c r="O4" s="157"/>
      <c r="P4" s="157"/>
      <c r="Q4" s="157"/>
      <c r="R4" s="111"/>
      <c r="S4" s="112"/>
      <c r="T4" s="112"/>
      <c r="U4" s="112"/>
      <c r="V4" s="112"/>
      <c r="W4" s="112"/>
      <c r="X4" s="112"/>
      <c r="Y4" s="112"/>
      <c r="Z4" s="113"/>
      <c r="AA4" s="70"/>
      <c r="AB4" s="70"/>
      <c r="AC4" s="70"/>
      <c r="AD4" s="70"/>
      <c r="AE4" s="70"/>
      <c r="AF4" s="71"/>
      <c r="AG4" s="71"/>
      <c r="AH4" s="71"/>
      <c r="AI4" s="71"/>
      <c r="AJ4" s="71"/>
      <c r="AK4" s="71"/>
      <c r="AL4" s="69"/>
      <c r="AM4" s="69"/>
    </row>
    <row r="5" spans="1:67" s="3" customFormat="1" ht="21" customHeight="1" thickBot="1" x14ac:dyDescent="0.2">
      <c r="A5" s="31">
        <v>34</v>
      </c>
      <c r="B5" s="87" t="s">
        <v>30</v>
      </c>
      <c r="C5" s="88"/>
      <c r="D5" s="88"/>
      <c r="E5" s="88"/>
      <c r="F5" s="88"/>
      <c r="G5" s="148"/>
      <c r="H5" s="148"/>
      <c r="I5" s="148"/>
      <c r="J5" s="148"/>
      <c r="K5" s="148"/>
      <c r="L5" s="149"/>
      <c r="M5" s="150" t="s">
        <v>115</v>
      </c>
      <c r="N5" s="151"/>
      <c r="O5" s="151"/>
      <c r="P5" s="151"/>
      <c r="Q5" s="152"/>
      <c r="R5" s="153"/>
      <c r="S5" s="154"/>
      <c r="T5" s="154"/>
      <c r="U5" s="154"/>
      <c r="V5" s="154"/>
      <c r="W5" s="154"/>
      <c r="X5" s="300"/>
      <c r="Y5" s="300"/>
      <c r="Z5" s="301"/>
      <c r="AA5" s="87" t="s">
        <v>66</v>
      </c>
      <c r="AB5" s="88"/>
      <c r="AC5" s="88"/>
      <c r="AD5" s="88"/>
      <c r="AE5" s="88"/>
      <c r="AF5" s="148"/>
      <c r="AG5" s="148"/>
      <c r="AH5" s="148"/>
      <c r="AI5" s="148"/>
      <c r="AJ5" s="148"/>
      <c r="AK5" s="149"/>
      <c r="AL5" s="65"/>
      <c r="AM5" s="65"/>
      <c r="AN5" s="65"/>
      <c r="AO5" s="70"/>
      <c r="AP5" s="70"/>
      <c r="AQ5" s="70"/>
      <c r="AR5" s="70"/>
      <c r="AS5" s="71"/>
      <c r="AT5" s="71"/>
      <c r="AU5" s="71"/>
      <c r="AV5" s="71"/>
      <c r="AW5" s="71"/>
      <c r="AX5" s="71"/>
      <c r="AY5" s="71"/>
      <c r="AZ5" s="65"/>
      <c r="BA5" s="65"/>
    </row>
    <row r="6" spans="1:67" s="3" customFormat="1" ht="21" customHeight="1" x14ac:dyDescent="0.15">
      <c r="A6" s="31">
        <v>35</v>
      </c>
      <c r="B6" s="184" t="s">
        <v>0</v>
      </c>
      <c r="C6" s="185"/>
      <c r="D6" s="185"/>
      <c r="E6" s="185"/>
      <c r="F6" s="185"/>
      <c r="G6" s="185"/>
      <c r="H6" s="185"/>
      <c r="I6" s="185"/>
      <c r="J6" s="192" t="s">
        <v>1</v>
      </c>
      <c r="K6" s="192"/>
      <c r="L6" s="192"/>
      <c r="M6" s="192"/>
      <c r="N6" s="192"/>
      <c r="O6" s="192"/>
      <c r="P6" s="192"/>
      <c r="Q6" s="185" t="s">
        <v>2</v>
      </c>
      <c r="R6" s="185"/>
      <c r="S6" s="185"/>
      <c r="T6" s="185"/>
      <c r="U6" s="185"/>
      <c r="V6" s="185"/>
      <c r="W6" s="201"/>
      <c r="X6" s="218" t="s">
        <v>5</v>
      </c>
      <c r="Y6" s="219"/>
      <c r="Z6" s="219"/>
      <c r="AA6" s="219"/>
      <c r="AB6" s="219"/>
      <c r="AC6" s="219"/>
      <c r="AD6" s="220"/>
      <c r="AE6" s="218" t="s">
        <v>6</v>
      </c>
      <c r="AF6" s="219"/>
      <c r="AG6" s="219"/>
      <c r="AH6" s="219"/>
      <c r="AI6" s="219"/>
      <c r="AJ6" s="219"/>
      <c r="AK6" s="220"/>
      <c r="AL6" s="225" t="s">
        <v>7</v>
      </c>
      <c r="AM6" s="226"/>
      <c r="AN6" s="226"/>
      <c r="AO6" s="219"/>
      <c r="AP6" s="219"/>
      <c r="AQ6" s="219"/>
      <c r="AR6" s="220"/>
      <c r="AS6" s="218" t="s">
        <v>8</v>
      </c>
      <c r="AT6" s="219"/>
      <c r="AU6" s="219"/>
      <c r="AV6" s="219"/>
      <c r="AW6" s="219"/>
      <c r="AX6" s="219"/>
      <c r="AY6" s="220"/>
      <c r="AZ6" s="190" t="s">
        <v>3</v>
      </c>
      <c r="BA6" s="191"/>
      <c r="BB6" s="192"/>
      <c r="BC6" s="170" t="s">
        <v>9</v>
      </c>
      <c r="BD6" s="170"/>
      <c r="BE6" s="170"/>
      <c r="BF6" s="170" t="s">
        <v>4</v>
      </c>
      <c r="BG6" s="170"/>
      <c r="BH6" s="171"/>
    </row>
    <row r="7" spans="1:67" s="3" customFormat="1" ht="21" customHeight="1" x14ac:dyDescent="0.15">
      <c r="A7" s="31">
        <v>36</v>
      </c>
      <c r="B7" s="186"/>
      <c r="C7" s="187"/>
      <c r="D7" s="187"/>
      <c r="E7" s="187"/>
      <c r="F7" s="187"/>
      <c r="G7" s="187"/>
      <c r="H7" s="187"/>
      <c r="I7" s="187"/>
      <c r="J7" s="194"/>
      <c r="K7" s="194"/>
      <c r="L7" s="194"/>
      <c r="M7" s="194"/>
      <c r="N7" s="194"/>
      <c r="O7" s="194"/>
      <c r="P7" s="194"/>
      <c r="Q7" s="187"/>
      <c r="R7" s="187"/>
      <c r="S7" s="187"/>
      <c r="T7" s="187"/>
      <c r="U7" s="187"/>
      <c r="V7" s="187"/>
      <c r="W7" s="202"/>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93"/>
      <c r="BA7" s="194"/>
      <c r="BB7" s="194"/>
      <c r="BC7" s="172"/>
      <c r="BD7" s="172"/>
      <c r="BE7" s="172"/>
      <c r="BF7" s="172"/>
      <c r="BG7" s="172"/>
      <c r="BH7" s="173"/>
      <c r="BI7" s="199" t="s">
        <v>27</v>
      </c>
    </row>
    <row r="8" spans="1:67" s="3" customFormat="1" ht="21" customHeight="1" thickBot="1" x14ac:dyDescent="0.2">
      <c r="A8" s="31">
        <v>37</v>
      </c>
      <c r="B8" s="188"/>
      <c r="C8" s="189"/>
      <c r="D8" s="189"/>
      <c r="E8" s="189"/>
      <c r="F8" s="189"/>
      <c r="G8" s="189"/>
      <c r="H8" s="189"/>
      <c r="I8" s="189"/>
      <c r="J8" s="196"/>
      <c r="K8" s="196"/>
      <c r="L8" s="196"/>
      <c r="M8" s="196"/>
      <c r="N8" s="196"/>
      <c r="O8" s="196"/>
      <c r="P8" s="196"/>
      <c r="Q8" s="189"/>
      <c r="R8" s="189"/>
      <c r="S8" s="189"/>
      <c r="T8" s="189"/>
      <c r="U8" s="189"/>
      <c r="V8" s="189"/>
      <c r="W8" s="203"/>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95"/>
      <c r="BA8" s="196"/>
      <c r="BB8" s="196"/>
      <c r="BC8" s="174"/>
      <c r="BD8" s="174"/>
      <c r="BE8" s="174"/>
      <c r="BF8" s="174"/>
      <c r="BG8" s="174"/>
      <c r="BH8" s="175"/>
      <c r="BI8" s="200"/>
    </row>
    <row r="9" spans="1:67" s="3" customFormat="1" ht="21" customHeight="1" thickBot="1" x14ac:dyDescent="0.2">
      <c r="A9" s="31">
        <v>38</v>
      </c>
      <c r="B9" s="181" t="s">
        <v>10</v>
      </c>
      <c r="C9" s="182"/>
      <c r="D9" s="182"/>
      <c r="E9" s="182"/>
      <c r="F9" s="182"/>
      <c r="G9" s="182"/>
      <c r="H9" s="182"/>
      <c r="I9" s="182"/>
      <c r="J9" s="222"/>
      <c r="K9" s="222"/>
      <c r="L9" s="222"/>
      <c r="M9" s="222"/>
      <c r="N9" s="222"/>
      <c r="O9" s="222"/>
      <c r="P9" s="222"/>
      <c r="Q9" s="211"/>
      <c r="R9" s="211"/>
      <c r="S9" s="211"/>
      <c r="T9" s="211"/>
      <c r="U9" s="211"/>
      <c r="V9" s="211"/>
      <c r="W9" s="212"/>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213" t="str">
        <f t="shared" ref="AZ9:AZ29" si="0">IF(Q9="","",SUM(X9:AY9))</f>
        <v/>
      </c>
      <c r="BA9" s="213"/>
      <c r="BB9" s="214"/>
      <c r="BC9" s="208" t="str">
        <f t="shared" ref="BC9:BC29" si="1">IF(Q9="","",AZ9/4)</f>
        <v/>
      </c>
      <c r="BD9" s="209"/>
      <c r="BE9" s="223"/>
      <c r="BF9" s="208" t="str">
        <f t="shared" ref="BF9:BF29" si="2">IF(Q9="","",IF(AZ9/$BI$3&gt;=1,1,ROUNDDOWN(AZ9/$BI$3,1)))</f>
        <v/>
      </c>
      <c r="BG9" s="209"/>
      <c r="BH9" s="210"/>
      <c r="BI9" s="32">
        <f>IF(AZ9="",0,AZ9/BI3)</f>
        <v>0</v>
      </c>
      <c r="BJ9" s="72" t="s">
        <v>79</v>
      </c>
      <c r="BK9" s="72" t="s">
        <v>32</v>
      </c>
      <c r="BL9" s="73" t="s">
        <v>80</v>
      </c>
      <c r="BM9" s="73" t="s">
        <v>81</v>
      </c>
      <c r="BN9" s="73" t="s">
        <v>45</v>
      </c>
      <c r="BO9" s="73" t="s">
        <v>82</v>
      </c>
    </row>
    <row r="10" spans="1:67" s="3" customFormat="1" ht="21" customHeight="1" thickTop="1" x14ac:dyDescent="0.15">
      <c r="A10" s="31">
        <v>39</v>
      </c>
      <c r="B10" s="183"/>
      <c r="C10" s="168"/>
      <c r="D10" s="168"/>
      <c r="E10" s="168"/>
      <c r="F10" s="168"/>
      <c r="G10" s="168"/>
      <c r="H10" s="168"/>
      <c r="I10" s="168"/>
      <c r="J10" s="168"/>
      <c r="K10" s="168"/>
      <c r="L10" s="168"/>
      <c r="M10" s="168"/>
      <c r="N10" s="168"/>
      <c r="O10" s="168"/>
      <c r="P10" s="168"/>
      <c r="Q10" s="125"/>
      <c r="R10" s="125"/>
      <c r="S10" s="125"/>
      <c r="T10" s="125"/>
      <c r="U10" s="125"/>
      <c r="V10" s="125"/>
      <c r="W10" s="126"/>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65" t="str">
        <f t="shared" si="0"/>
        <v/>
      </c>
      <c r="BA10" s="165"/>
      <c r="BB10" s="166"/>
      <c r="BC10" s="127" t="str">
        <f t="shared" si="1"/>
        <v/>
      </c>
      <c r="BD10" s="128"/>
      <c r="BE10" s="130"/>
      <c r="BF10" s="127" t="str">
        <f t="shared" si="2"/>
        <v/>
      </c>
      <c r="BG10" s="128"/>
      <c r="BH10" s="129"/>
      <c r="BI10" s="32">
        <f>IF(AZ10="",0,IF(AZ10/$BI$3&gt;1,1,AZ10/$BI$3))</f>
        <v>0</v>
      </c>
      <c r="BJ10" s="32">
        <f>IF(B10=$A$18,BI10,0)</f>
        <v>0</v>
      </c>
      <c r="BK10" s="32">
        <f>IF(B10=$A$19,BI10,0)</f>
        <v>0</v>
      </c>
      <c r="BL10" s="60">
        <f>IF(B10=$A$20,BI10,0)</f>
        <v>0</v>
      </c>
      <c r="BM10" s="60">
        <f>IF(B10=$A$18,IF(J10=$A$24,1,IF(J10=$A$25,1,0)),0)</f>
        <v>0</v>
      </c>
      <c r="BN10" s="60">
        <f>IF(B10=$A$19,IF(J10=$A$24,1,IF(J10=$A$25,1,0)),0)</f>
        <v>0</v>
      </c>
      <c r="BO10" s="60">
        <f>IF(B10=$A$20,IF(J10=$A$24,1,IF(J10=$A$25,1,0)),0)</f>
        <v>0</v>
      </c>
    </row>
    <row r="11" spans="1:67" s="3" customFormat="1" ht="21" customHeight="1" x14ac:dyDescent="0.15">
      <c r="A11" s="31">
        <v>40</v>
      </c>
      <c r="B11" s="160"/>
      <c r="C11" s="161"/>
      <c r="D11" s="161"/>
      <c r="E11" s="161"/>
      <c r="F11" s="161"/>
      <c r="G11" s="161"/>
      <c r="H11" s="161"/>
      <c r="I11" s="161"/>
      <c r="J11" s="161"/>
      <c r="K11" s="161"/>
      <c r="L11" s="161"/>
      <c r="M11" s="161"/>
      <c r="N11" s="161"/>
      <c r="O11" s="161"/>
      <c r="P11" s="161"/>
      <c r="Q11" s="122"/>
      <c r="R11" s="122"/>
      <c r="S11" s="122"/>
      <c r="T11" s="122"/>
      <c r="U11" s="122"/>
      <c r="V11" s="122"/>
      <c r="W11" s="123"/>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20" t="str">
        <f t="shared" si="0"/>
        <v/>
      </c>
      <c r="BA11" s="120"/>
      <c r="BB11" s="121"/>
      <c r="BC11" s="101" t="str">
        <f t="shared" si="1"/>
        <v/>
      </c>
      <c r="BD11" s="102"/>
      <c r="BE11" s="103"/>
      <c r="BF11" s="101" t="str">
        <f t="shared" si="2"/>
        <v/>
      </c>
      <c r="BG11" s="102"/>
      <c r="BH11" s="124"/>
      <c r="BI11" s="32">
        <f t="shared" ref="BI11:BI29" si="3">IF(AZ11="",0,IF(AZ11/$BI$3&gt;1,1,AZ11/$BI$3))</f>
        <v>0</v>
      </c>
      <c r="BJ11" s="32">
        <f t="shared" ref="BJ11:BJ29" si="4">IF(B11=$A$18,BI11,0)</f>
        <v>0</v>
      </c>
      <c r="BK11" s="32">
        <f t="shared" ref="BK11:BK29" si="5">IF(B11=$A$19,BI11,0)</f>
        <v>0</v>
      </c>
      <c r="BL11" s="60">
        <f t="shared" ref="BL11:BL29" si="6">IF(B11=$A$20,BI11,0)</f>
        <v>0</v>
      </c>
      <c r="BM11" s="60">
        <f t="shared" ref="BM11:BM29" si="7">IF(B11=$A$18,IF(J11=$A$24,1,IF(J11=$A$25,1,0)),0)</f>
        <v>0</v>
      </c>
      <c r="BN11" s="60">
        <f t="shared" ref="BN11:BN29" si="8">IF(B11=$A$19,IF(J11=$A$24,1,IF(J11=$A$25,1,0)),0)</f>
        <v>0</v>
      </c>
      <c r="BO11" s="60">
        <f t="shared" ref="BO11:BO29" si="9">IF(B11=$A$20,IF(J11=$A$24,1,IF(J11=$A$25,1,0)),0)</f>
        <v>0</v>
      </c>
    </row>
    <row r="12" spans="1:67" s="3" customFormat="1" ht="21" customHeight="1" x14ac:dyDescent="0.15">
      <c r="A12" s="31">
        <v>41</v>
      </c>
      <c r="B12" s="160"/>
      <c r="C12" s="161"/>
      <c r="D12" s="161"/>
      <c r="E12" s="161"/>
      <c r="F12" s="161"/>
      <c r="G12" s="161"/>
      <c r="H12" s="161"/>
      <c r="I12" s="161"/>
      <c r="J12" s="161"/>
      <c r="K12" s="161"/>
      <c r="L12" s="161"/>
      <c r="M12" s="161"/>
      <c r="N12" s="161"/>
      <c r="O12" s="161"/>
      <c r="P12" s="161"/>
      <c r="Q12" s="122"/>
      <c r="R12" s="122"/>
      <c r="S12" s="122"/>
      <c r="T12" s="122"/>
      <c r="U12" s="122"/>
      <c r="V12" s="122"/>
      <c r="W12" s="123"/>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20" t="str">
        <f t="shared" si="0"/>
        <v/>
      </c>
      <c r="BA12" s="120"/>
      <c r="BB12" s="121"/>
      <c r="BC12" s="101" t="str">
        <f t="shared" si="1"/>
        <v/>
      </c>
      <c r="BD12" s="102"/>
      <c r="BE12" s="103"/>
      <c r="BF12" s="101" t="str">
        <f t="shared" si="2"/>
        <v/>
      </c>
      <c r="BG12" s="102"/>
      <c r="BH12" s="124"/>
      <c r="BI12" s="32">
        <f t="shared" si="3"/>
        <v>0</v>
      </c>
      <c r="BJ12" s="32">
        <f t="shared" si="4"/>
        <v>0</v>
      </c>
      <c r="BK12" s="32">
        <f t="shared" si="5"/>
        <v>0</v>
      </c>
      <c r="BL12" s="60">
        <f t="shared" si="6"/>
        <v>0</v>
      </c>
      <c r="BM12" s="60">
        <f t="shared" si="7"/>
        <v>0</v>
      </c>
      <c r="BN12" s="60">
        <f t="shared" si="8"/>
        <v>0</v>
      </c>
      <c r="BO12" s="60">
        <f t="shared" si="9"/>
        <v>0</v>
      </c>
    </row>
    <row r="13" spans="1:67" s="3" customFormat="1" ht="21" customHeight="1" x14ac:dyDescent="0.15">
      <c r="A13" s="31">
        <v>42</v>
      </c>
      <c r="B13" s="160"/>
      <c r="C13" s="161"/>
      <c r="D13" s="161"/>
      <c r="E13" s="161"/>
      <c r="F13" s="161"/>
      <c r="G13" s="161"/>
      <c r="H13" s="161"/>
      <c r="I13" s="161"/>
      <c r="J13" s="161"/>
      <c r="K13" s="161"/>
      <c r="L13" s="161"/>
      <c r="M13" s="161"/>
      <c r="N13" s="161"/>
      <c r="O13" s="161"/>
      <c r="P13" s="161"/>
      <c r="Q13" s="122"/>
      <c r="R13" s="122"/>
      <c r="S13" s="122"/>
      <c r="T13" s="122"/>
      <c r="U13" s="122"/>
      <c r="V13" s="122"/>
      <c r="W13" s="123"/>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20" t="str">
        <f t="shared" si="0"/>
        <v/>
      </c>
      <c r="BA13" s="120"/>
      <c r="BB13" s="121"/>
      <c r="BC13" s="101" t="str">
        <f t="shared" si="1"/>
        <v/>
      </c>
      <c r="BD13" s="102"/>
      <c r="BE13" s="103"/>
      <c r="BF13" s="101" t="str">
        <f t="shared" si="2"/>
        <v/>
      </c>
      <c r="BG13" s="102"/>
      <c r="BH13" s="124"/>
      <c r="BI13" s="32">
        <f t="shared" si="3"/>
        <v>0</v>
      </c>
      <c r="BJ13" s="32">
        <f t="shared" si="4"/>
        <v>0</v>
      </c>
      <c r="BK13" s="32">
        <f t="shared" si="5"/>
        <v>0</v>
      </c>
      <c r="BL13" s="60">
        <f t="shared" si="6"/>
        <v>0</v>
      </c>
      <c r="BM13" s="60">
        <f t="shared" si="7"/>
        <v>0</v>
      </c>
      <c r="BN13" s="60">
        <f t="shared" si="8"/>
        <v>0</v>
      </c>
      <c r="BO13" s="60">
        <f t="shared" si="9"/>
        <v>0</v>
      </c>
    </row>
    <row r="14" spans="1:67" s="3" customFormat="1" ht="21" customHeight="1" x14ac:dyDescent="0.15">
      <c r="A14" s="31">
        <v>43</v>
      </c>
      <c r="B14" s="160"/>
      <c r="C14" s="161"/>
      <c r="D14" s="161"/>
      <c r="E14" s="161"/>
      <c r="F14" s="161"/>
      <c r="G14" s="161"/>
      <c r="H14" s="161"/>
      <c r="I14" s="161"/>
      <c r="J14" s="161"/>
      <c r="K14" s="161"/>
      <c r="L14" s="161"/>
      <c r="M14" s="161"/>
      <c r="N14" s="161"/>
      <c r="O14" s="161"/>
      <c r="P14" s="161"/>
      <c r="Q14" s="122"/>
      <c r="R14" s="122"/>
      <c r="S14" s="122"/>
      <c r="T14" s="122"/>
      <c r="U14" s="122"/>
      <c r="V14" s="122"/>
      <c r="W14" s="123"/>
      <c r="X14" s="39"/>
      <c r="Y14" s="40"/>
      <c r="Z14" s="40"/>
      <c r="AA14" s="40"/>
      <c r="AB14" s="40"/>
      <c r="AC14" s="43"/>
      <c r="AD14" s="44"/>
      <c r="AE14" s="39"/>
      <c r="AF14" s="40"/>
      <c r="AG14" s="40"/>
      <c r="AH14" s="40"/>
      <c r="AI14" s="40"/>
      <c r="AJ14" s="43"/>
      <c r="AK14" s="44"/>
      <c r="AL14" s="39"/>
      <c r="AM14" s="40"/>
      <c r="AN14" s="40"/>
      <c r="AO14" s="40"/>
      <c r="AP14" s="40"/>
      <c r="AQ14" s="43"/>
      <c r="AR14" s="44"/>
      <c r="AS14" s="39"/>
      <c r="AT14" s="40"/>
      <c r="AU14" s="40"/>
      <c r="AV14" s="40"/>
      <c r="AW14" s="40"/>
      <c r="AX14" s="43"/>
      <c r="AY14" s="46"/>
      <c r="AZ14" s="120" t="str">
        <f t="shared" si="0"/>
        <v/>
      </c>
      <c r="BA14" s="120"/>
      <c r="BB14" s="121"/>
      <c r="BC14" s="101" t="str">
        <f t="shared" si="1"/>
        <v/>
      </c>
      <c r="BD14" s="102"/>
      <c r="BE14" s="103"/>
      <c r="BF14" s="101" t="str">
        <f t="shared" si="2"/>
        <v/>
      </c>
      <c r="BG14" s="102"/>
      <c r="BH14" s="124"/>
      <c r="BI14" s="32">
        <f t="shared" si="3"/>
        <v>0</v>
      </c>
      <c r="BJ14" s="32">
        <f t="shared" si="4"/>
        <v>0</v>
      </c>
      <c r="BK14" s="32">
        <f t="shared" si="5"/>
        <v>0</v>
      </c>
      <c r="BL14" s="60">
        <f t="shared" si="6"/>
        <v>0</v>
      </c>
      <c r="BM14" s="60">
        <f t="shared" si="7"/>
        <v>0</v>
      </c>
      <c r="BN14" s="60">
        <f t="shared" si="8"/>
        <v>0</v>
      </c>
      <c r="BO14" s="60">
        <f t="shared" si="9"/>
        <v>0</v>
      </c>
    </row>
    <row r="15" spans="1:67" s="3" customFormat="1" ht="21" customHeight="1" x14ac:dyDescent="0.15">
      <c r="A15" s="31">
        <v>44</v>
      </c>
      <c r="B15" s="160"/>
      <c r="C15" s="161"/>
      <c r="D15" s="161"/>
      <c r="E15" s="161"/>
      <c r="F15" s="161"/>
      <c r="G15" s="161"/>
      <c r="H15" s="161"/>
      <c r="I15" s="161"/>
      <c r="J15" s="161"/>
      <c r="K15" s="161"/>
      <c r="L15" s="161"/>
      <c r="M15" s="161"/>
      <c r="N15" s="161"/>
      <c r="O15" s="161"/>
      <c r="P15" s="161"/>
      <c r="Q15" s="122"/>
      <c r="R15" s="122"/>
      <c r="S15" s="122"/>
      <c r="T15" s="122"/>
      <c r="U15" s="122"/>
      <c r="V15" s="122"/>
      <c r="W15" s="123"/>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20" t="str">
        <f t="shared" si="0"/>
        <v/>
      </c>
      <c r="BA15" s="120"/>
      <c r="BB15" s="121"/>
      <c r="BC15" s="101" t="str">
        <f t="shared" si="1"/>
        <v/>
      </c>
      <c r="BD15" s="102"/>
      <c r="BE15" s="103"/>
      <c r="BF15" s="101" t="str">
        <f t="shared" si="2"/>
        <v/>
      </c>
      <c r="BG15" s="102"/>
      <c r="BH15" s="124"/>
      <c r="BI15" s="32">
        <f t="shared" si="3"/>
        <v>0</v>
      </c>
      <c r="BJ15" s="32">
        <f t="shared" si="4"/>
        <v>0</v>
      </c>
      <c r="BK15" s="32">
        <f t="shared" si="5"/>
        <v>0</v>
      </c>
      <c r="BL15" s="60">
        <f t="shared" si="6"/>
        <v>0</v>
      </c>
      <c r="BM15" s="60">
        <f t="shared" si="7"/>
        <v>0</v>
      </c>
      <c r="BN15" s="60">
        <f t="shared" si="8"/>
        <v>0</v>
      </c>
      <c r="BO15" s="60">
        <f t="shared" si="9"/>
        <v>0</v>
      </c>
    </row>
    <row r="16" spans="1:67" s="3" customFormat="1" ht="21" customHeight="1" x14ac:dyDescent="0.15">
      <c r="A16" s="31"/>
      <c r="B16" s="160"/>
      <c r="C16" s="161"/>
      <c r="D16" s="161"/>
      <c r="E16" s="161"/>
      <c r="F16" s="161"/>
      <c r="G16" s="161"/>
      <c r="H16" s="161"/>
      <c r="I16" s="161"/>
      <c r="J16" s="161"/>
      <c r="K16" s="161"/>
      <c r="L16" s="161"/>
      <c r="M16" s="161"/>
      <c r="N16" s="161"/>
      <c r="O16" s="161"/>
      <c r="P16" s="161"/>
      <c r="Q16" s="122"/>
      <c r="R16" s="122"/>
      <c r="S16" s="122"/>
      <c r="T16" s="122"/>
      <c r="U16" s="122"/>
      <c r="V16" s="122"/>
      <c r="W16" s="123"/>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20" t="str">
        <f t="shared" si="0"/>
        <v/>
      </c>
      <c r="BA16" s="120"/>
      <c r="BB16" s="121"/>
      <c r="BC16" s="101" t="str">
        <f t="shared" si="1"/>
        <v/>
      </c>
      <c r="BD16" s="102"/>
      <c r="BE16" s="103"/>
      <c r="BF16" s="101" t="str">
        <f t="shared" si="2"/>
        <v/>
      </c>
      <c r="BG16" s="102"/>
      <c r="BH16" s="124"/>
      <c r="BI16" s="32">
        <f t="shared" si="3"/>
        <v>0</v>
      </c>
      <c r="BJ16" s="32">
        <f t="shared" si="4"/>
        <v>0</v>
      </c>
      <c r="BK16" s="32">
        <f t="shared" si="5"/>
        <v>0</v>
      </c>
      <c r="BL16" s="60">
        <f t="shared" si="6"/>
        <v>0</v>
      </c>
      <c r="BM16" s="60">
        <f t="shared" si="7"/>
        <v>0</v>
      </c>
      <c r="BN16" s="60">
        <f t="shared" si="8"/>
        <v>0</v>
      </c>
      <c r="BO16" s="60">
        <f t="shared" si="9"/>
        <v>0</v>
      </c>
    </row>
    <row r="17" spans="1:67" s="3" customFormat="1" ht="21" customHeight="1" x14ac:dyDescent="0.15">
      <c r="A17" s="31" t="s">
        <v>28</v>
      </c>
      <c r="B17" s="160"/>
      <c r="C17" s="161"/>
      <c r="D17" s="161"/>
      <c r="E17" s="161"/>
      <c r="F17" s="161"/>
      <c r="G17" s="161"/>
      <c r="H17" s="161"/>
      <c r="I17" s="161"/>
      <c r="J17" s="161"/>
      <c r="K17" s="161"/>
      <c r="L17" s="161"/>
      <c r="M17" s="161"/>
      <c r="N17" s="161"/>
      <c r="O17" s="161"/>
      <c r="P17" s="161"/>
      <c r="Q17" s="122"/>
      <c r="R17" s="122"/>
      <c r="S17" s="122"/>
      <c r="T17" s="122"/>
      <c r="U17" s="122"/>
      <c r="V17" s="122"/>
      <c r="W17" s="123"/>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20" t="str">
        <f t="shared" si="0"/>
        <v/>
      </c>
      <c r="BA17" s="120"/>
      <c r="BB17" s="121"/>
      <c r="BC17" s="101" t="str">
        <f t="shared" si="1"/>
        <v/>
      </c>
      <c r="BD17" s="102"/>
      <c r="BE17" s="103"/>
      <c r="BF17" s="101" t="str">
        <f t="shared" si="2"/>
        <v/>
      </c>
      <c r="BG17" s="102"/>
      <c r="BH17" s="124"/>
      <c r="BI17" s="32">
        <f t="shared" si="3"/>
        <v>0</v>
      </c>
      <c r="BJ17" s="32">
        <f t="shared" si="4"/>
        <v>0</v>
      </c>
      <c r="BK17" s="32">
        <f t="shared" si="5"/>
        <v>0</v>
      </c>
      <c r="BL17" s="60">
        <f t="shared" si="6"/>
        <v>0</v>
      </c>
      <c r="BM17" s="60">
        <f t="shared" si="7"/>
        <v>0</v>
      </c>
      <c r="BN17" s="60">
        <f t="shared" si="8"/>
        <v>0</v>
      </c>
      <c r="BO17" s="60">
        <f t="shared" si="9"/>
        <v>0</v>
      </c>
    </row>
    <row r="18" spans="1:67" s="3" customFormat="1" ht="21" customHeight="1" x14ac:dyDescent="0.15">
      <c r="A18" s="31" t="s">
        <v>79</v>
      </c>
      <c r="B18" s="160"/>
      <c r="C18" s="161"/>
      <c r="D18" s="161"/>
      <c r="E18" s="161"/>
      <c r="F18" s="161"/>
      <c r="G18" s="161"/>
      <c r="H18" s="161"/>
      <c r="I18" s="161"/>
      <c r="J18" s="161"/>
      <c r="K18" s="161"/>
      <c r="L18" s="161"/>
      <c r="M18" s="161"/>
      <c r="N18" s="161"/>
      <c r="O18" s="161"/>
      <c r="P18" s="161"/>
      <c r="Q18" s="122"/>
      <c r="R18" s="122"/>
      <c r="S18" s="122"/>
      <c r="T18" s="122"/>
      <c r="U18" s="122"/>
      <c r="V18" s="122"/>
      <c r="W18" s="123"/>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20" t="str">
        <f t="shared" si="0"/>
        <v/>
      </c>
      <c r="BA18" s="120"/>
      <c r="BB18" s="121"/>
      <c r="BC18" s="101" t="str">
        <f t="shared" si="1"/>
        <v/>
      </c>
      <c r="BD18" s="102"/>
      <c r="BE18" s="103"/>
      <c r="BF18" s="101" t="str">
        <f t="shared" si="2"/>
        <v/>
      </c>
      <c r="BG18" s="102"/>
      <c r="BH18" s="124"/>
      <c r="BI18" s="32">
        <f t="shared" si="3"/>
        <v>0</v>
      </c>
      <c r="BJ18" s="32">
        <f t="shared" si="4"/>
        <v>0</v>
      </c>
      <c r="BK18" s="32">
        <f t="shared" si="5"/>
        <v>0</v>
      </c>
      <c r="BL18" s="60">
        <f t="shared" si="6"/>
        <v>0</v>
      </c>
      <c r="BM18" s="60">
        <f t="shared" si="7"/>
        <v>0</v>
      </c>
      <c r="BN18" s="60">
        <f t="shared" si="8"/>
        <v>0</v>
      </c>
      <c r="BO18" s="60">
        <f t="shared" si="9"/>
        <v>0</v>
      </c>
    </row>
    <row r="19" spans="1:67" s="3" customFormat="1" ht="21" customHeight="1" x14ac:dyDescent="0.15">
      <c r="A19" s="31" t="s">
        <v>32</v>
      </c>
      <c r="B19" s="160"/>
      <c r="C19" s="161"/>
      <c r="D19" s="161"/>
      <c r="E19" s="161"/>
      <c r="F19" s="161"/>
      <c r="G19" s="161"/>
      <c r="H19" s="161"/>
      <c r="I19" s="161"/>
      <c r="J19" s="161"/>
      <c r="K19" s="161"/>
      <c r="L19" s="161"/>
      <c r="M19" s="161"/>
      <c r="N19" s="161"/>
      <c r="O19" s="161"/>
      <c r="P19" s="161"/>
      <c r="Q19" s="122"/>
      <c r="R19" s="122"/>
      <c r="S19" s="122"/>
      <c r="T19" s="122"/>
      <c r="U19" s="122"/>
      <c r="V19" s="122"/>
      <c r="W19" s="123"/>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20" t="str">
        <f t="shared" si="0"/>
        <v/>
      </c>
      <c r="BA19" s="120"/>
      <c r="BB19" s="121"/>
      <c r="BC19" s="101" t="str">
        <f t="shared" si="1"/>
        <v/>
      </c>
      <c r="BD19" s="102"/>
      <c r="BE19" s="103"/>
      <c r="BF19" s="101" t="str">
        <f t="shared" si="2"/>
        <v/>
      </c>
      <c r="BG19" s="102"/>
      <c r="BH19" s="124"/>
      <c r="BI19" s="32">
        <f t="shared" si="3"/>
        <v>0</v>
      </c>
      <c r="BJ19" s="32">
        <f t="shared" si="4"/>
        <v>0</v>
      </c>
      <c r="BK19" s="32">
        <f t="shared" si="5"/>
        <v>0</v>
      </c>
      <c r="BL19" s="60">
        <f t="shared" si="6"/>
        <v>0</v>
      </c>
      <c r="BM19" s="60">
        <f t="shared" si="7"/>
        <v>0</v>
      </c>
      <c r="BN19" s="60">
        <f t="shared" si="8"/>
        <v>0</v>
      </c>
      <c r="BO19" s="60">
        <f t="shared" si="9"/>
        <v>0</v>
      </c>
    </row>
    <row r="20" spans="1:67" s="3" customFormat="1" ht="21" customHeight="1" x14ac:dyDescent="0.15">
      <c r="A20" s="31" t="s">
        <v>80</v>
      </c>
      <c r="B20" s="160"/>
      <c r="C20" s="161"/>
      <c r="D20" s="161"/>
      <c r="E20" s="161"/>
      <c r="F20" s="161"/>
      <c r="G20" s="161"/>
      <c r="H20" s="161"/>
      <c r="I20" s="161"/>
      <c r="J20" s="161"/>
      <c r="K20" s="161"/>
      <c r="L20" s="161"/>
      <c r="M20" s="161"/>
      <c r="N20" s="161"/>
      <c r="O20" s="161"/>
      <c r="P20" s="161"/>
      <c r="Q20" s="122"/>
      <c r="R20" s="122"/>
      <c r="S20" s="122"/>
      <c r="T20" s="122"/>
      <c r="U20" s="122"/>
      <c r="V20" s="122"/>
      <c r="W20" s="123"/>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20" t="str">
        <f t="shared" si="0"/>
        <v/>
      </c>
      <c r="BA20" s="120"/>
      <c r="BB20" s="121"/>
      <c r="BC20" s="101" t="str">
        <f t="shared" si="1"/>
        <v/>
      </c>
      <c r="BD20" s="102"/>
      <c r="BE20" s="103"/>
      <c r="BF20" s="101" t="str">
        <f t="shared" si="2"/>
        <v/>
      </c>
      <c r="BG20" s="102"/>
      <c r="BH20" s="124"/>
      <c r="BI20" s="32">
        <f t="shared" si="3"/>
        <v>0</v>
      </c>
      <c r="BJ20" s="32">
        <f t="shared" si="4"/>
        <v>0</v>
      </c>
      <c r="BK20" s="32">
        <f t="shared" si="5"/>
        <v>0</v>
      </c>
      <c r="BL20" s="60">
        <f t="shared" si="6"/>
        <v>0</v>
      </c>
      <c r="BM20" s="60">
        <f t="shared" si="7"/>
        <v>0</v>
      </c>
      <c r="BN20" s="60">
        <f t="shared" si="8"/>
        <v>0</v>
      </c>
      <c r="BO20" s="60">
        <f t="shared" si="9"/>
        <v>0</v>
      </c>
    </row>
    <row r="21" spans="1:67" s="3" customFormat="1" ht="21" customHeight="1" x14ac:dyDescent="0.15">
      <c r="A21" s="31" t="s">
        <v>41</v>
      </c>
      <c r="B21" s="160"/>
      <c r="C21" s="161"/>
      <c r="D21" s="161"/>
      <c r="E21" s="161"/>
      <c r="F21" s="161"/>
      <c r="G21" s="161"/>
      <c r="H21" s="161"/>
      <c r="I21" s="161"/>
      <c r="J21" s="161"/>
      <c r="K21" s="161"/>
      <c r="L21" s="161"/>
      <c r="M21" s="161"/>
      <c r="N21" s="161"/>
      <c r="O21" s="161"/>
      <c r="P21" s="161"/>
      <c r="Q21" s="122"/>
      <c r="R21" s="122"/>
      <c r="S21" s="122"/>
      <c r="T21" s="122"/>
      <c r="U21" s="122"/>
      <c r="V21" s="122"/>
      <c r="W21" s="123"/>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20" t="str">
        <f t="shared" si="0"/>
        <v/>
      </c>
      <c r="BA21" s="120"/>
      <c r="BB21" s="121"/>
      <c r="BC21" s="101" t="str">
        <f t="shared" si="1"/>
        <v/>
      </c>
      <c r="BD21" s="102"/>
      <c r="BE21" s="103"/>
      <c r="BF21" s="101" t="str">
        <f t="shared" si="2"/>
        <v/>
      </c>
      <c r="BG21" s="102"/>
      <c r="BH21" s="124"/>
      <c r="BI21" s="32">
        <f t="shared" si="3"/>
        <v>0</v>
      </c>
      <c r="BJ21" s="32">
        <f t="shared" si="4"/>
        <v>0</v>
      </c>
      <c r="BK21" s="32">
        <f t="shared" si="5"/>
        <v>0</v>
      </c>
      <c r="BL21" s="60">
        <f t="shared" si="6"/>
        <v>0</v>
      </c>
      <c r="BM21" s="60">
        <f t="shared" si="7"/>
        <v>0</v>
      </c>
      <c r="BN21" s="60">
        <f t="shared" si="8"/>
        <v>0</v>
      </c>
      <c r="BO21" s="60">
        <f t="shared" si="9"/>
        <v>0</v>
      </c>
    </row>
    <row r="22" spans="1:67" s="3" customFormat="1" ht="21" customHeight="1" x14ac:dyDescent="0.15">
      <c r="A22" s="31" t="s">
        <v>35</v>
      </c>
      <c r="B22" s="160"/>
      <c r="C22" s="161"/>
      <c r="D22" s="161"/>
      <c r="E22" s="161"/>
      <c r="F22" s="161"/>
      <c r="G22" s="161"/>
      <c r="H22" s="161"/>
      <c r="I22" s="161"/>
      <c r="J22" s="161"/>
      <c r="K22" s="161"/>
      <c r="L22" s="161"/>
      <c r="M22" s="161"/>
      <c r="N22" s="161"/>
      <c r="O22" s="161"/>
      <c r="P22" s="161"/>
      <c r="Q22" s="122"/>
      <c r="R22" s="122"/>
      <c r="S22" s="122"/>
      <c r="T22" s="122"/>
      <c r="U22" s="122"/>
      <c r="V22" s="122"/>
      <c r="W22" s="123"/>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20" t="str">
        <f t="shared" si="0"/>
        <v/>
      </c>
      <c r="BA22" s="120"/>
      <c r="BB22" s="121"/>
      <c r="BC22" s="101" t="str">
        <f t="shared" si="1"/>
        <v/>
      </c>
      <c r="BD22" s="102"/>
      <c r="BE22" s="103"/>
      <c r="BF22" s="101" t="str">
        <f t="shared" si="2"/>
        <v/>
      </c>
      <c r="BG22" s="102"/>
      <c r="BH22" s="124"/>
      <c r="BI22" s="32">
        <f t="shared" si="3"/>
        <v>0</v>
      </c>
      <c r="BJ22" s="32">
        <f t="shared" si="4"/>
        <v>0</v>
      </c>
      <c r="BK22" s="32">
        <f t="shared" si="5"/>
        <v>0</v>
      </c>
      <c r="BL22" s="60">
        <f t="shared" si="6"/>
        <v>0</v>
      </c>
      <c r="BM22" s="60">
        <f t="shared" si="7"/>
        <v>0</v>
      </c>
      <c r="BN22" s="60">
        <f t="shared" si="8"/>
        <v>0</v>
      </c>
      <c r="BO22" s="60">
        <f t="shared" si="9"/>
        <v>0</v>
      </c>
    </row>
    <row r="23" spans="1:67" s="3" customFormat="1" ht="21" customHeight="1" x14ac:dyDescent="0.15">
      <c r="A23" s="31"/>
      <c r="B23" s="160"/>
      <c r="C23" s="161"/>
      <c r="D23" s="161"/>
      <c r="E23" s="161"/>
      <c r="F23" s="161"/>
      <c r="G23" s="161"/>
      <c r="H23" s="161"/>
      <c r="I23" s="161"/>
      <c r="J23" s="161"/>
      <c r="K23" s="161"/>
      <c r="L23" s="161"/>
      <c r="M23" s="161"/>
      <c r="N23" s="161"/>
      <c r="O23" s="161"/>
      <c r="P23" s="161"/>
      <c r="Q23" s="122"/>
      <c r="R23" s="122"/>
      <c r="S23" s="122"/>
      <c r="T23" s="122"/>
      <c r="U23" s="122"/>
      <c r="V23" s="122"/>
      <c r="W23" s="123"/>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20" t="str">
        <f t="shared" si="0"/>
        <v/>
      </c>
      <c r="BA23" s="120"/>
      <c r="BB23" s="121"/>
      <c r="BC23" s="101" t="str">
        <f t="shared" si="1"/>
        <v/>
      </c>
      <c r="BD23" s="102"/>
      <c r="BE23" s="103"/>
      <c r="BF23" s="101" t="str">
        <f t="shared" si="2"/>
        <v/>
      </c>
      <c r="BG23" s="102"/>
      <c r="BH23" s="124"/>
      <c r="BI23" s="32">
        <f t="shared" si="3"/>
        <v>0</v>
      </c>
      <c r="BJ23" s="32">
        <f t="shared" si="4"/>
        <v>0</v>
      </c>
      <c r="BK23" s="32">
        <f t="shared" si="5"/>
        <v>0</v>
      </c>
      <c r="BL23" s="60">
        <f t="shared" si="6"/>
        <v>0</v>
      </c>
      <c r="BM23" s="60">
        <f t="shared" si="7"/>
        <v>0</v>
      </c>
      <c r="BN23" s="60">
        <f t="shared" si="8"/>
        <v>0</v>
      </c>
      <c r="BO23" s="60">
        <f t="shared" si="9"/>
        <v>0</v>
      </c>
    </row>
    <row r="24" spans="1:67" s="3" customFormat="1" ht="21" customHeight="1" x14ac:dyDescent="0.15">
      <c r="A24" s="31" t="s">
        <v>14</v>
      </c>
      <c r="B24" s="160"/>
      <c r="C24" s="161"/>
      <c r="D24" s="161"/>
      <c r="E24" s="161"/>
      <c r="F24" s="161"/>
      <c r="G24" s="161"/>
      <c r="H24" s="161"/>
      <c r="I24" s="161"/>
      <c r="J24" s="161"/>
      <c r="K24" s="161"/>
      <c r="L24" s="161"/>
      <c r="M24" s="161"/>
      <c r="N24" s="161"/>
      <c r="O24" s="161"/>
      <c r="P24" s="161"/>
      <c r="Q24" s="122"/>
      <c r="R24" s="122"/>
      <c r="S24" s="122"/>
      <c r="T24" s="122"/>
      <c r="U24" s="122"/>
      <c r="V24" s="122"/>
      <c r="W24" s="123"/>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20" t="str">
        <f t="shared" si="0"/>
        <v/>
      </c>
      <c r="BA24" s="120"/>
      <c r="BB24" s="121"/>
      <c r="BC24" s="101" t="str">
        <f t="shared" si="1"/>
        <v/>
      </c>
      <c r="BD24" s="102"/>
      <c r="BE24" s="103"/>
      <c r="BF24" s="101" t="str">
        <f t="shared" si="2"/>
        <v/>
      </c>
      <c r="BG24" s="102"/>
      <c r="BH24" s="124"/>
      <c r="BI24" s="32">
        <f t="shared" si="3"/>
        <v>0</v>
      </c>
      <c r="BJ24" s="32">
        <f t="shared" si="4"/>
        <v>0</v>
      </c>
      <c r="BK24" s="32">
        <f t="shared" si="5"/>
        <v>0</v>
      </c>
      <c r="BL24" s="60">
        <f t="shared" si="6"/>
        <v>0</v>
      </c>
      <c r="BM24" s="60">
        <f t="shared" si="7"/>
        <v>0</v>
      </c>
      <c r="BN24" s="60">
        <f t="shared" si="8"/>
        <v>0</v>
      </c>
      <c r="BO24" s="60">
        <f t="shared" si="9"/>
        <v>0</v>
      </c>
    </row>
    <row r="25" spans="1:67" s="3" customFormat="1" ht="21" customHeight="1" x14ac:dyDescent="0.15">
      <c r="A25" s="31" t="s">
        <v>15</v>
      </c>
      <c r="B25" s="160"/>
      <c r="C25" s="161"/>
      <c r="D25" s="161"/>
      <c r="E25" s="161"/>
      <c r="F25" s="161"/>
      <c r="G25" s="161"/>
      <c r="H25" s="161"/>
      <c r="I25" s="161"/>
      <c r="J25" s="161"/>
      <c r="K25" s="161"/>
      <c r="L25" s="161"/>
      <c r="M25" s="161"/>
      <c r="N25" s="161"/>
      <c r="O25" s="161"/>
      <c r="P25" s="161"/>
      <c r="Q25" s="122"/>
      <c r="R25" s="122"/>
      <c r="S25" s="122"/>
      <c r="T25" s="122"/>
      <c r="U25" s="122"/>
      <c r="V25" s="122"/>
      <c r="W25" s="123"/>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20" t="str">
        <f t="shared" si="0"/>
        <v/>
      </c>
      <c r="BA25" s="120"/>
      <c r="BB25" s="121"/>
      <c r="BC25" s="101" t="str">
        <f t="shared" si="1"/>
        <v/>
      </c>
      <c r="BD25" s="102"/>
      <c r="BE25" s="103"/>
      <c r="BF25" s="101" t="str">
        <f t="shared" si="2"/>
        <v/>
      </c>
      <c r="BG25" s="102"/>
      <c r="BH25" s="124"/>
      <c r="BI25" s="32">
        <f t="shared" si="3"/>
        <v>0</v>
      </c>
      <c r="BJ25" s="32">
        <f t="shared" si="4"/>
        <v>0</v>
      </c>
      <c r="BK25" s="32">
        <f t="shared" si="5"/>
        <v>0</v>
      </c>
      <c r="BL25" s="60">
        <f t="shared" si="6"/>
        <v>0</v>
      </c>
      <c r="BM25" s="60">
        <f t="shared" si="7"/>
        <v>0</v>
      </c>
      <c r="BN25" s="60">
        <f t="shared" si="8"/>
        <v>0</v>
      </c>
      <c r="BO25" s="60">
        <f t="shared" si="9"/>
        <v>0</v>
      </c>
    </row>
    <row r="26" spans="1:67" s="3" customFormat="1" ht="21" customHeight="1" x14ac:dyDescent="0.15">
      <c r="A26" s="31" t="s">
        <v>161</v>
      </c>
      <c r="B26" s="160"/>
      <c r="C26" s="161"/>
      <c r="D26" s="161"/>
      <c r="E26" s="161"/>
      <c r="F26" s="161"/>
      <c r="G26" s="161"/>
      <c r="H26" s="161"/>
      <c r="I26" s="161"/>
      <c r="J26" s="122"/>
      <c r="K26" s="122"/>
      <c r="L26" s="122"/>
      <c r="M26" s="122"/>
      <c r="N26" s="122"/>
      <c r="O26" s="122"/>
      <c r="P26" s="122"/>
      <c r="Q26" s="122"/>
      <c r="R26" s="122"/>
      <c r="S26" s="122"/>
      <c r="T26" s="122"/>
      <c r="U26" s="122"/>
      <c r="V26" s="122"/>
      <c r="W26" s="123"/>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20" t="str">
        <f t="shared" si="0"/>
        <v/>
      </c>
      <c r="BA26" s="120"/>
      <c r="BB26" s="121"/>
      <c r="BC26" s="101" t="str">
        <f t="shared" si="1"/>
        <v/>
      </c>
      <c r="BD26" s="102"/>
      <c r="BE26" s="103"/>
      <c r="BF26" s="101" t="str">
        <f t="shared" si="2"/>
        <v/>
      </c>
      <c r="BG26" s="102"/>
      <c r="BH26" s="124"/>
      <c r="BI26" s="32">
        <f t="shared" si="3"/>
        <v>0</v>
      </c>
      <c r="BJ26" s="32">
        <f t="shared" si="4"/>
        <v>0</v>
      </c>
      <c r="BK26" s="32">
        <f t="shared" si="5"/>
        <v>0</v>
      </c>
      <c r="BL26" s="60">
        <f t="shared" si="6"/>
        <v>0</v>
      </c>
      <c r="BM26" s="60">
        <f t="shared" si="7"/>
        <v>0</v>
      </c>
      <c r="BN26" s="60">
        <f t="shared" si="8"/>
        <v>0</v>
      </c>
      <c r="BO26" s="60">
        <f t="shared" si="9"/>
        <v>0</v>
      </c>
    </row>
    <row r="27" spans="1:67" s="3" customFormat="1" ht="21" customHeight="1" x14ac:dyDescent="0.15">
      <c r="A27" s="31" t="s">
        <v>162</v>
      </c>
      <c r="B27" s="160"/>
      <c r="C27" s="161"/>
      <c r="D27" s="161"/>
      <c r="E27" s="161"/>
      <c r="F27" s="161"/>
      <c r="G27" s="161"/>
      <c r="H27" s="161"/>
      <c r="I27" s="161"/>
      <c r="J27" s="122"/>
      <c r="K27" s="122"/>
      <c r="L27" s="122"/>
      <c r="M27" s="122"/>
      <c r="N27" s="122"/>
      <c r="O27" s="122"/>
      <c r="P27" s="122"/>
      <c r="Q27" s="122"/>
      <c r="R27" s="122"/>
      <c r="S27" s="122"/>
      <c r="T27" s="122"/>
      <c r="U27" s="122"/>
      <c r="V27" s="122"/>
      <c r="W27" s="123"/>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20" t="str">
        <f t="shared" si="0"/>
        <v/>
      </c>
      <c r="BA27" s="120"/>
      <c r="BB27" s="121"/>
      <c r="BC27" s="101" t="str">
        <f t="shared" si="1"/>
        <v/>
      </c>
      <c r="BD27" s="102"/>
      <c r="BE27" s="103"/>
      <c r="BF27" s="101" t="str">
        <f t="shared" si="2"/>
        <v/>
      </c>
      <c r="BG27" s="102"/>
      <c r="BH27" s="124"/>
      <c r="BI27" s="32">
        <f t="shared" si="3"/>
        <v>0</v>
      </c>
      <c r="BJ27" s="32">
        <f t="shared" si="4"/>
        <v>0</v>
      </c>
      <c r="BK27" s="32">
        <f t="shared" si="5"/>
        <v>0</v>
      </c>
      <c r="BL27" s="60">
        <f t="shared" si="6"/>
        <v>0</v>
      </c>
      <c r="BM27" s="60">
        <f t="shared" si="7"/>
        <v>0</v>
      </c>
      <c r="BN27" s="60">
        <f t="shared" si="8"/>
        <v>0</v>
      </c>
      <c r="BO27" s="60">
        <f t="shared" si="9"/>
        <v>0</v>
      </c>
    </row>
    <row r="28" spans="1:67" s="3" customFormat="1" ht="21" customHeight="1" x14ac:dyDescent="0.15">
      <c r="A28" s="31" t="s">
        <v>16</v>
      </c>
      <c r="B28" s="160"/>
      <c r="C28" s="161"/>
      <c r="D28" s="161"/>
      <c r="E28" s="161"/>
      <c r="F28" s="161"/>
      <c r="G28" s="161"/>
      <c r="H28" s="161"/>
      <c r="I28" s="161"/>
      <c r="J28" s="161"/>
      <c r="K28" s="161"/>
      <c r="L28" s="161"/>
      <c r="M28" s="161"/>
      <c r="N28" s="161"/>
      <c r="O28" s="161"/>
      <c r="P28" s="161"/>
      <c r="Q28" s="122"/>
      <c r="R28" s="122"/>
      <c r="S28" s="122"/>
      <c r="T28" s="122"/>
      <c r="U28" s="122"/>
      <c r="V28" s="122"/>
      <c r="W28" s="123"/>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20" t="str">
        <f t="shared" si="0"/>
        <v/>
      </c>
      <c r="BA28" s="120"/>
      <c r="BB28" s="121"/>
      <c r="BC28" s="101" t="str">
        <f t="shared" si="1"/>
        <v/>
      </c>
      <c r="BD28" s="102"/>
      <c r="BE28" s="103"/>
      <c r="BF28" s="101" t="str">
        <f t="shared" si="2"/>
        <v/>
      </c>
      <c r="BG28" s="102"/>
      <c r="BH28" s="124"/>
      <c r="BI28" s="32">
        <f t="shared" si="3"/>
        <v>0</v>
      </c>
      <c r="BJ28" s="32">
        <f t="shared" si="4"/>
        <v>0</v>
      </c>
      <c r="BK28" s="32">
        <f t="shared" si="5"/>
        <v>0</v>
      </c>
      <c r="BL28" s="60">
        <f t="shared" si="6"/>
        <v>0</v>
      </c>
      <c r="BM28" s="60">
        <f t="shared" si="7"/>
        <v>0</v>
      </c>
      <c r="BN28" s="60">
        <f t="shared" si="8"/>
        <v>0</v>
      </c>
      <c r="BO28" s="60">
        <f t="shared" si="9"/>
        <v>0</v>
      </c>
    </row>
    <row r="29" spans="1:67" s="3" customFormat="1" ht="21" customHeight="1" thickBot="1" x14ac:dyDescent="0.2">
      <c r="A29" s="31" t="s">
        <v>17</v>
      </c>
      <c r="B29" s="158"/>
      <c r="C29" s="159"/>
      <c r="D29" s="159"/>
      <c r="E29" s="159"/>
      <c r="F29" s="159"/>
      <c r="G29" s="159"/>
      <c r="H29" s="159"/>
      <c r="I29" s="159"/>
      <c r="J29" s="162"/>
      <c r="K29" s="162"/>
      <c r="L29" s="162"/>
      <c r="M29" s="162"/>
      <c r="N29" s="162"/>
      <c r="O29" s="162"/>
      <c r="P29" s="162"/>
      <c r="Q29" s="162"/>
      <c r="R29" s="162"/>
      <c r="S29" s="162"/>
      <c r="T29" s="162"/>
      <c r="U29" s="162"/>
      <c r="V29" s="162"/>
      <c r="W29" s="17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107" t="str">
        <f t="shared" si="0"/>
        <v/>
      </c>
      <c r="BA29" s="107"/>
      <c r="BB29" s="108"/>
      <c r="BC29" s="98" t="str">
        <f t="shared" si="1"/>
        <v/>
      </c>
      <c r="BD29" s="99"/>
      <c r="BE29" s="100"/>
      <c r="BF29" s="98" t="str">
        <f t="shared" si="2"/>
        <v/>
      </c>
      <c r="BG29" s="99"/>
      <c r="BH29" s="134"/>
      <c r="BI29" s="32">
        <f t="shared" si="3"/>
        <v>0</v>
      </c>
      <c r="BJ29" s="32">
        <f t="shared" si="4"/>
        <v>0</v>
      </c>
      <c r="BK29" s="32">
        <f t="shared" si="5"/>
        <v>0</v>
      </c>
      <c r="BL29" s="60">
        <f t="shared" si="6"/>
        <v>0</v>
      </c>
      <c r="BM29" s="60">
        <f t="shared" si="7"/>
        <v>0</v>
      </c>
      <c r="BN29" s="60">
        <f t="shared" si="8"/>
        <v>0</v>
      </c>
      <c r="BO29" s="60">
        <f t="shared" si="9"/>
        <v>0</v>
      </c>
    </row>
    <row r="30" spans="1:67" s="3" customFormat="1" ht="21" customHeight="1" thickTop="1" thickBot="1" x14ac:dyDescent="0.2">
      <c r="A30" s="31"/>
      <c r="B30" s="178" t="s">
        <v>3</v>
      </c>
      <c r="C30" s="179"/>
      <c r="D30" s="179"/>
      <c r="E30" s="179"/>
      <c r="F30" s="179"/>
      <c r="G30" s="179"/>
      <c r="H30" s="179"/>
      <c r="I30" s="179"/>
      <c r="J30" s="179"/>
      <c r="K30" s="179"/>
      <c r="L30" s="179"/>
      <c r="M30" s="179"/>
      <c r="N30" s="179"/>
      <c r="O30" s="179"/>
      <c r="P30" s="179"/>
      <c r="Q30" s="179"/>
      <c r="R30" s="179"/>
      <c r="S30" s="179"/>
      <c r="T30" s="179"/>
      <c r="U30" s="179"/>
      <c r="V30" s="179"/>
      <c r="W30" s="180"/>
      <c r="X30" s="13" t="str">
        <f t="shared" ref="X30:BE30" si="10">IF(SUM(X10:X29)=0,"",SUM(X10:X29))</f>
        <v/>
      </c>
      <c r="Y30" s="14" t="str">
        <f t="shared" si="10"/>
        <v/>
      </c>
      <c r="Z30" s="14" t="str">
        <f t="shared" si="10"/>
        <v/>
      </c>
      <c r="AA30" s="14" t="str">
        <f t="shared" si="10"/>
        <v/>
      </c>
      <c r="AB30" s="14" t="str">
        <f t="shared" si="10"/>
        <v/>
      </c>
      <c r="AC30" s="14" t="str">
        <f t="shared" si="10"/>
        <v/>
      </c>
      <c r="AD30" s="15" t="str">
        <f t="shared" si="10"/>
        <v/>
      </c>
      <c r="AE30" s="16" t="str">
        <f t="shared" si="10"/>
        <v/>
      </c>
      <c r="AF30" s="17" t="str">
        <f t="shared" si="10"/>
        <v/>
      </c>
      <c r="AG30" s="17" t="str">
        <f t="shared" si="10"/>
        <v/>
      </c>
      <c r="AH30" s="17" t="str">
        <f t="shared" si="10"/>
        <v/>
      </c>
      <c r="AI30" s="17" t="str">
        <f t="shared" si="10"/>
        <v/>
      </c>
      <c r="AJ30" s="17" t="str">
        <f t="shared" si="10"/>
        <v/>
      </c>
      <c r="AK30" s="18" t="str">
        <f t="shared" si="10"/>
        <v/>
      </c>
      <c r="AL30" s="19" t="str">
        <f t="shared" si="10"/>
        <v/>
      </c>
      <c r="AM30" s="14" t="str">
        <f t="shared" si="10"/>
        <v/>
      </c>
      <c r="AN30" s="14" t="str">
        <f t="shared" si="10"/>
        <v/>
      </c>
      <c r="AO30" s="14" t="str">
        <f t="shared" si="10"/>
        <v/>
      </c>
      <c r="AP30" s="14" t="str">
        <f t="shared" si="10"/>
        <v/>
      </c>
      <c r="AQ30" s="14" t="str">
        <f t="shared" si="10"/>
        <v/>
      </c>
      <c r="AR30" s="20" t="str">
        <f t="shared" si="10"/>
        <v/>
      </c>
      <c r="AS30" s="16" t="str">
        <f t="shared" si="10"/>
        <v/>
      </c>
      <c r="AT30" s="17" t="str">
        <f t="shared" si="10"/>
        <v/>
      </c>
      <c r="AU30" s="17" t="str">
        <f t="shared" si="10"/>
        <v/>
      </c>
      <c r="AV30" s="17" t="str">
        <f t="shared" si="10"/>
        <v/>
      </c>
      <c r="AW30" s="17" t="str">
        <f t="shared" si="10"/>
        <v/>
      </c>
      <c r="AX30" s="17" t="str">
        <f t="shared" si="10"/>
        <v/>
      </c>
      <c r="AY30" s="21" t="str">
        <f t="shared" si="10"/>
        <v/>
      </c>
      <c r="AZ30" s="104" t="str">
        <f t="shared" si="10"/>
        <v/>
      </c>
      <c r="BA30" s="105" t="str">
        <f t="shared" si="10"/>
        <v/>
      </c>
      <c r="BB30" s="106" t="str">
        <f t="shared" si="10"/>
        <v/>
      </c>
      <c r="BC30" s="131" t="str">
        <f t="shared" si="10"/>
        <v/>
      </c>
      <c r="BD30" s="132" t="str">
        <f t="shared" si="10"/>
        <v/>
      </c>
      <c r="BE30" s="177" t="str">
        <f t="shared" si="10"/>
        <v/>
      </c>
      <c r="BF30" s="131" t="s">
        <v>59</v>
      </c>
      <c r="BG30" s="132" t="str">
        <f>IF(SUM(BG10:BG29)=0,"",SUM(BG10:BG29))</f>
        <v/>
      </c>
      <c r="BH30" s="133" t="str">
        <f>IF(SUM(BH10:BH29)=0,"",SUM(BH10:BH29))</f>
        <v/>
      </c>
    </row>
    <row r="31" spans="1:67" s="3" customFormat="1" ht="21" customHeight="1" x14ac:dyDescent="0.15">
      <c r="A31" s="56" t="s">
        <v>121</v>
      </c>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135" t="s">
        <v>83</v>
      </c>
      <c r="BA31" s="95"/>
      <c r="BB31" s="95"/>
      <c r="BC31" s="136"/>
      <c r="BD31" s="95">
        <f>ROUNDDOWN(SUM(BJ10:BJ29),1)</f>
        <v>0</v>
      </c>
      <c r="BE31" s="95"/>
      <c r="BF31" s="96"/>
      <c r="BG31" s="109" t="str">
        <f>IF(BD31&gt;0,"○","")</f>
        <v/>
      </c>
      <c r="BH31" s="110"/>
    </row>
    <row r="32" spans="1:67" s="3" customFormat="1" ht="21" customHeight="1" x14ac:dyDescent="0.15">
      <c r="A32" s="56"/>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93" t="s">
        <v>32</v>
      </c>
      <c r="BA32" s="94"/>
      <c r="BB32" s="94"/>
      <c r="BC32" s="94"/>
      <c r="BD32" s="94">
        <f>ROUNDDOWN(SUM(BK10:BK29),1)</f>
        <v>0</v>
      </c>
      <c r="BE32" s="94"/>
      <c r="BF32" s="97"/>
      <c r="BG32" s="91" t="str">
        <f>IF(BD32&gt;0,"○","")</f>
        <v/>
      </c>
      <c r="BH32" s="92"/>
      <c r="BI32" s="22"/>
      <c r="BJ32" s="28"/>
      <c r="BK32" s="28"/>
      <c r="BL32" s="28"/>
      <c r="BM32" s="28"/>
      <c r="BN32" s="28"/>
      <c r="BO32" s="28"/>
    </row>
    <row r="33" spans="1:63" s="28" customFormat="1" ht="21" customHeight="1" thickBot="1" x14ac:dyDescent="0.2">
      <c r="A33" s="56" t="s">
        <v>117</v>
      </c>
      <c r="B33" s="27"/>
      <c r="C33" s="57"/>
      <c r="D33" s="57"/>
      <c r="E33" s="57"/>
      <c r="F33" s="57"/>
      <c r="G33" s="25"/>
      <c r="H33" s="57"/>
      <c r="I33" s="57"/>
      <c r="J33" s="25"/>
      <c r="K33" s="27"/>
      <c r="L33" s="25"/>
      <c r="M33" s="25"/>
      <c r="N33" s="25"/>
      <c r="O33" s="74"/>
      <c r="P33" s="25"/>
      <c r="Q33" s="25"/>
      <c r="R33" s="25"/>
      <c r="S33" s="25"/>
      <c r="T33" s="25"/>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62"/>
      <c r="AW33" s="62"/>
      <c r="AX33" s="62"/>
      <c r="AY33" s="63"/>
      <c r="AZ33" s="305" t="s">
        <v>80</v>
      </c>
      <c r="BA33" s="271"/>
      <c r="BB33" s="271"/>
      <c r="BC33" s="272"/>
      <c r="BD33" s="94">
        <f>ROUNDDOWN(SUM(BL10:BL28),1)</f>
        <v>0</v>
      </c>
      <c r="BE33" s="94"/>
      <c r="BF33" s="97"/>
      <c r="BG33" s="91" t="str">
        <f>IF(SUM(BO10:BO29)&gt;0,IF(BD33&gt;=G5/15,"○",""),"")</f>
        <v/>
      </c>
      <c r="BH33" s="92"/>
      <c r="BI33" s="22"/>
    </row>
    <row r="34" spans="1:63" s="28" customFormat="1" ht="21" customHeight="1" thickBot="1" x14ac:dyDescent="0.2">
      <c r="A34" s="56" t="s">
        <v>120</v>
      </c>
      <c r="B34" s="27" t="s">
        <v>55</v>
      </c>
      <c r="C34" s="57"/>
      <c r="D34" s="57"/>
      <c r="E34" s="57"/>
      <c r="F34" s="57"/>
      <c r="G34" s="25"/>
      <c r="H34" s="57"/>
      <c r="I34" s="57"/>
      <c r="J34" s="25"/>
      <c r="K34" s="68"/>
      <c r="L34" s="27" t="s">
        <v>56</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75"/>
      <c r="AV34" s="306" t="s">
        <v>84</v>
      </c>
      <c r="AW34" s="307"/>
      <c r="AX34" s="307"/>
      <c r="AY34" s="307"/>
      <c r="AZ34" s="118"/>
      <c r="BA34" s="118"/>
      <c r="BB34" s="118"/>
      <c r="BC34" s="119"/>
      <c r="BD34" s="115">
        <f>ROUNDDOWN(SUM(BJ10:BK29),1)</f>
        <v>0</v>
      </c>
      <c r="BE34" s="115"/>
      <c r="BF34" s="116"/>
      <c r="BG34" s="91" t="str">
        <f>IF(SUM(BM10:BN29)&gt;0,IF(BD34&gt;=G5/6,"○",""),"")</f>
        <v/>
      </c>
      <c r="BH34" s="92"/>
      <c r="BI34" s="22"/>
    </row>
    <row r="35" spans="1:63" s="28" customFormat="1" ht="20.25" customHeight="1" x14ac:dyDescent="0.15">
      <c r="A35" s="56" t="s">
        <v>119</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4.25" x14ac:dyDescent="0.15">
      <c r="A36" s="30"/>
      <c r="B36" s="22" t="s">
        <v>54</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3" s="28" customFormat="1" ht="14.25" x14ac:dyDescent="0.15">
      <c r="A37" s="30"/>
      <c r="B37" s="22" t="s">
        <v>131</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61</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62</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3" t="s">
        <v>63</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c r="C41" s="23" t="s">
        <v>19</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2"/>
      <c r="AD41" s="22"/>
      <c r="AE41" s="22"/>
      <c r="AF41" s="22"/>
      <c r="AG41" s="22"/>
      <c r="AH41" s="22"/>
      <c r="AI41" s="22"/>
      <c r="AJ41" s="22"/>
      <c r="AK41" s="22"/>
      <c r="AL41" s="22"/>
      <c r="AM41" s="22"/>
      <c r="AN41" s="22"/>
      <c r="AO41" s="22"/>
      <c r="AP41" s="23"/>
      <c r="AQ41" s="23"/>
      <c r="AR41" s="23"/>
      <c r="AS41" s="23"/>
      <c r="AT41" s="23"/>
      <c r="AU41" s="23"/>
      <c r="AV41" s="23"/>
      <c r="AW41" s="23"/>
      <c r="AX41" s="23"/>
      <c r="AY41" s="23"/>
      <c r="AZ41" s="23"/>
      <c r="BA41" s="23"/>
      <c r="BB41" s="23"/>
      <c r="BC41" s="23"/>
      <c r="BD41" s="23"/>
      <c r="BE41" s="23"/>
      <c r="BF41" s="23"/>
      <c r="BG41" s="23"/>
      <c r="BH41" s="23"/>
    </row>
    <row r="42" spans="1:63" s="28" customFormat="1" ht="14.25" x14ac:dyDescent="0.15">
      <c r="A42" s="30"/>
      <c r="B42" s="23"/>
      <c r="C42" s="23"/>
      <c r="D42" s="23" t="s">
        <v>21</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2"/>
      <c r="AD42" s="22"/>
      <c r="AE42" s="22"/>
      <c r="AF42" s="22"/>
      <c r="AG42" s="22"/>
      <c r="AH42" s="22"/>
      <c r="AI42" s="22"/>
      <c r="AJ42" s="22"/>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3" s="28" customFormat="1" ht="14.25" x14ac:dyDescent="0.15">
      <c r="A43" s="30"/>
      <c r="B43" s="23"/>
      <c r="C43" s="23" t="s">
        <v>20</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t="s">
        <v>22</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2"/>
    </row>
    <row r="45" spans="1:63" s="28" customFormat="1" ht="14.25" x14ac:dyDescent="0.15">
      <c r="A45" s="30"/>
      <c r="B45" s="23"/>
      <c r="C45" s="23" t="s">
        <v>23</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3" s="28" customFormat="1" ht="14.25" x14ac:dyDescent="0.15">
      <c r="A46" s="30"/>
      <c r="B46" s="23"/>
      <c r="C46" s="23"/>
      <c r="D46" s="23" t="s">
        <v>24</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K46" s="169"/>
    </row>
    <row r="47" spans="1:63" s="28" customFormat="1" ht="14.25" x14ac:dyDescent="0.15">
      <c r="A47" s="30"/>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3"/>
      <c r="AE47" s="23"/>
      <c r="AF47" s="23"/>
      <c r="AG47" s="23"/>
      <c r="AH47" s="23"/>
      <c r="AI47" s="23"/>
      <c r="AJ47" s="23"/>
      <c r="AK47" s="23"/>
      <c r="AL47" s="23"/>
      <c r="AM47" s="23"/>
      <c r="AN47" s="23"/>
      <c r="AO47" s="23"/>
      <c r="AP47" s="22"/>
      <c r="AQ47" s="22"/>
      <c r="AR47" s="22"/>
      <c r="AS47" s="22"/>
      <c r="AT47" s="22"/>
      <c r="AU47" s="22"/>
      <c r="AV47" s="22"/>
      <c r="AW47" s="22"/>
      <c r="AX47" s="22"/>
      <c r="AY47" s="22"/>
      <c r="AZ47" s="22"/>
      <c r="BA47" s="22"/>
      <c r="BB47" s="22"/>
      <c r="BC47" s="22"/>
      <c r="BD47" s="22"/>
      <c r="BE47" s="22"/>
      <c r="BF47" s="22"/>
      <c r="BG47" s="22"/>
      <c r="BH47" s="22"/>
      <c r="BK47" s="169"/>
    </row>
    <row r="48" spans="1:63" s="28" customFormat="1" ht="14.25" x14ac:dyDescent="0.15">
      <c r="A48" s="30"/>
      <c r="B48" s="23"/>
      <c r="C48" s="29"/>
      <c r="D48" s="29"/>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3"/>
      <c r="AE48" s="23"/>
      <c r="AF48" s="23"/>
      <c r="AG48" s="23"/>
      <c r="AH48" s="23"/>
      <c r="AI48" s="23"/>
      <c r="AJ48" s="23"/>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1:67" s="28" customFormat="1" ht="14.25" x14ac:dyDescent="0.15">
      <c r="A49" s="30"/>
      <c r="B49" s="29"/>
      <c r="C49" s="29"/>
      <c r="D49" s="29"/>
      <c r="E49" s="29"/>
      <c r="F49" s="29"/>
      <c r="G49" s="29"/>
      <c r="AC49" s="22"/>
      <c r="AD49" s="22"/>
      <c r="AE49" s="22"/>
      <c r="AF49" s="22"/>
      <c r="AG49" s="22"/>
      <c r="AH49" s="22"/>
      <c r="AI49" s="22"/>
      <c r="AJ49" s="22"/>
      <c r="AK49" s="22"/>
      <c r="AL49" s="22"/>
      <c r="AM49" s="22"/>
      <c r="AN49" s="22"/>
      <c r="AO49" s="22"/>
    </row>
    <row r="50" spans="1:67" s="28" customFormat="1" ht="21" customHeight="1" x14ac:dyDescent="0.15">
      <c r="A50" s="30"/>
      <c r="B50" s="29"/>
      <c r="C50" s="29"/>
      <c r="D50" s="29"/>
      <c r="E50" s="29"/>
      <c r="F50" s="29"/>
      <c r="G50" s="29"/>
      <c r="AC50" s="22"/>
      <c r="AD50" s="22"/>
      <c r="AE50" s="22"/>
      <c r="AF50" s="22"/>
      <c r="AG50" s="22"/>
      <c r="AH50" s="22"/>
      <c r="AI50" s="22"/>
      <c r="AJ50" s="22"/>
    </row>
    <row r="51" spans="1:67" s="28" customFormat="1" ht="21" customHeight="1" x14ac:dyDescent="0.15">
      <c r="A51" s="30"/>
      <c r="B51" s="29"/>
      <c r="C51" s="29"/>
      <c r="D51" s="29"/>
      <c r="E51" s="29"/>
      <c r="F51" s="29"/>
      <c r="G51" s="29"/>
    </row>
    <row r="52" spans="1:67" s="28" customFormat="1" ht="21" customHeight="1" x14ac:dyDescent="0.15">
      <c r="A52" s="30"/>
      <c r="B52" s="29"/>
      <c r="C52" s="29"/>
      <c r="D52" s="29"/>
      <c r="E52" s="29"/>
      <c r="F52" s="29"/>
      <c r="G52" s="29"/>
    </row>
    <row r="53" spans="1:67" s="28" customFormat="1" ht="21" customHeight="1" x14ac:dyDescent="0.15">
      <c r="A53" s="30"/>
      <c r="B53" s="29"/>
      <c r="C53" s="29"/>
      <c r="D53" s="29"/>
      <c r="E53" s="29"/>
      <c r="F53" s="29"/>
      <c r="G53" s="29"/>
    </row>
    <row r="54" spans="1:67" s="28" customFormat="1" ht="21" customHeight="1" x14ac:dyDescent="0.15">
      <c r="A54" s="30"/>
      <c r="B54" s="29"/>
      <c r="C54" s="29"/>
      <c r="D54" s="29"/>
      <c r="E54" s="29"/>
      <c r="F54" s="29"/>
      <c r="G54" s="29"/>
    </row>
    <row r="55" spans="1:67" s="28" customFormat="1" ht="21" customHeight="1" x14ac:dyDescent="0.15">
      <c r="A55" s="30"/>
      <c r="B55" s="29"/>
      <c r="C55" s="29"/>
      <c r="D55" s="29"/>
      <c r="E55" s="29"/>
      <c r="F55" s="29"/>
      <c r="G55" s="29"/>
    </row>
    <row r="56" spans="1:67" s="28" customFormat="1" ht="21" customHeight="1" x14ac:dyDescent="0.15">
      <c r="A56" s="30"/>
      <c r="B56" s="29"/>
      <c r="C56" s="29"/>
      <c r="D56" s="29"/>
      <c r="E56" s="29"/>
      <c r="F56" s="29"/>
      <c r="G56" s="29"/>
      <c r="BI56" s="1"/>
      <c r="BJ56" s="1"/>
      <c r="BK56" s="1"/>
      <c r="BL56" s="1"/>
      <c r="BM56" s="1"/>
      <c r="BN56" s="1"/>
      <c r="BO56" s="1"/>
    </row>
    <row r="57" spans="1:67"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7"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7" ht="21" customHeight="1" x14ac:dyDescent="0.15">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7" ht="21" customHeight="1" x14ac:dyDescent="0.15">
      <c r="AC60" s="28"/>
      <c r="AD60" s="28"/>
      <c r="AE60" s="28"/>
      <c r="AF60" s="28"/>
      <c r="AG60" s="28"/>
      <c r="AH60" s="28"/>
      <c r="AI60" s="28"/>
      <c r="AJ60" s="28"/>
      <c r="AK60" s="28"/>
      <c r="AL60" s="28"/>
      <c r="AM60" s="28"/>
      <c r="AN60" s="28"/>
      <c r="AO60" s="28"/>
    </row>
    <row r="61" spans="1:67" ht="21" customHeight="1" x14ac:dyDescent="0.15">
      <c r="AC61" s="28"/>
      <c r="AD61" s="28"/>
      <c r="AE61" s="28"/>
      <c r="AF61" s="28"/>
      <c r="AG61" s="28"/>
      <c r="AH61" s="28"/>
      <c r="AI61" s="28"/>
      <c r="AJ61" s="28"/>
    </row>
  </sheetData>
  <mergeCells count="168">
    <mergeCell ref="AZ31:BC31"/>
    <mergeCell ref="BD31:BF31"/>
    <mergeCell ref="BG31:BH31"/>
    <mergeCell ref="AZ32:BC32"/>
    <mergeCell ref="BD32:BF32"/>
    <mergeCell ref="BG32:BH32"/>
    <mergeCell ref="BK46:BK47"/>
    <mergeCell ref="AZ33:BC33"/>
    <mergeCell ref="BD33:BF33"/>
    <mergeCell ref="BG33:BH33"/>
    <mergeCell ref="AV34:BC34"/>
    <mergeCell ref="BD34:BF34"/>
    <mergeCell ref="BG34:BH34"/>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BI7:BI8"/>
    <mergeCell ref="B9:I9"/>
    <mergeCell ref="J9:P9"/>
    <mergeCell ref="Q9:W9"/>
    <mergeCell ref="AZ9:BB9"/>
    <mergeCell ref="BC9:BE9"/>
    <mergeCell ref="BF9:BH9"/>
    <mergeCell ref="B6:I8"/>
    <mergeCell ref="J6:P8"/>
    <mergeCell ref="Q6:W8"/>
    <mergeCell ref="X6:AD6"/>
    <mergeCell ref="AA5:AE5"/>
    <mergeCell ref="AE6:AK6"/>
    <mergeCell ref="AF5:AK5"/>
    <mergeCell ref="B5:F5"/>
    <mergeCell ref="G5:L5"/>
    <mergeCell ref="M5:Q5"/>
    <mergeCell ref="R5:Z5"/>
    <mergeCell ref="B2:BH2"/>
    <mergeCell ref="AS3:BB3"/>
    <mergeCell ref="BC3:BD3"/>
    <mergeCell ref="BE3:BH3"/>
    <mergeCell ref="B4:F4"/>
    <mergeCell ref="G4:L4"/>
    <mergeCell ref="M4:Q4"/>
    <mergeCell ref="R4:Z4"/>
    <mergeCell ref="AL6:AR6"/>
    <mergeCell ref="AS6:AY6"/>
    <mergeCell ref="AZ6:BB8"/>
    <mergeCell ref="BC6:BE8"/>
    <mergeCell ref="BF6:BH8"/>
  </mergeCells>
  <phoneticPr fontId="2"/>
  <dataValidations count="6">
    <dataValidation type="list" allowBlank="1" showInputMessage="1" showErrorMessage="1" sqref="B10:I29" xr:uid="{00000000-0002-0000-0400-000000000000}">
      <formula1>$A$17:$A$22</formula1>
    </dataValidation>
    <dataValidation type="list" allowBlank="1" showInputMessage="1" showErrorMessage="1" sqref="BC3:BD3" xr:uid="{00000000-0002-0000-0400-000001000000}">
      <formula1>$A$3:$A$15</formula1>
    </dataValidation>
    <dataValidation type="list" allowBlank="1" showInputMessage="1" showErrorMessage="1" sqref="AS5:AY5 AF4" xr:uid="{00000000-0002-0000-0400-000002000000}">
      <formula1>$A$31:$A$32</formula1>
    </dataValidation>
    <dataValidation type="list" allowBlank="1" showInputMessage="1" showErrorMessage="1" sqref="R5:Z5" xr:uid="{00000000-0002-0000-0400-000003000000}">
      <formula1>$A$31</formula1>
    </dataValidation>
    <dataValidation type="list" allowBlank="1" showInputMessage="1" showErrorMessage="1" sqref="AF5:AK5" xr:uid="{00000000-0002-0000-0400-000004000000}">
      <formula1>$A$33:$A$35</formula1>
    </dataValidation>
    <dataValidation type="list" allowBlank="1" showInputMessage="1" showErrorMessage="1" sqref="J9:P29" xr:uid="{00000000-0002-0000-0400-000005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BN60"/>
  <sheetViews>
    <sheetView showGridLines="0" view="pageBreakPreview" topLeftCell="C1" zoomScaleNormal="100" zoomScaleSheetLayoutView="100" workbookViewId="0">
      <selection activeCell="C2" sqref="C2:BI2"/>
    </sheetView>
  </sheetViews>
  <sheetFormatPr defaultRowHeight="21" customHeight="1" x14ac:dyDescent="0.15"/>
  <cols>
    <col min="1" max="1" width="19" style="30" hidden="1" customWidth="1"/>
    <col min="2" max="2" width="17.875" style="30" hidden="1" customWidth="1"/>
    <col min="3" max="8" width="2.625" style="24" customWidth="1"/>
    <col min="9" max="24" width="2.625" style="1" customWidth="1"/>
    <col min="25" max="52" width="3.125" style="1" customWidth="1"/>
    <col min="53" max="60" width="2.625" style="1" customWidth="1"/>
    <col min="61" max="61" width="2.375" style="1" customWidth="1"/>
    <col min="62" max="62" width="23.25" style="1" hidden="1" customWidth="1"/>
    <col min="63" max="63" width="22.125" style="1" hidden="1" customWidth="1"/>
    <col min="64" max="64" width="20.75" style="1" hidden="1" customWidth="1"/>
    <col min="65" max="65" width="17.375" style="1" hidden="1" customWidth="1"/>
    <col min="66" max="66" width="46.125" style="1" hidden="1" customWidth="1"/>
    <col min="67" max="16384" width="9" style="1"/>
  </cols>
  <sheetData>
    <row r="1" spans="1:66" ht="21" customHeight="1" x14ac:dyDescent="0.15">
      <c r="C1" s="85" t="s">
        <v>168</v>
      </c>
    </row>
    <row r="2" spans="1:66" ht="21.75" customHeight="1" thickBot="1" x14ac:dyDescent="0.2">
      <c r="C2" s="204" t="s">
        <v>129</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33" t="s">
        <v>26</v>
      </c>
    </row>
    <row r="3" spans="1:66" s="3" customFormat="1" ht="21.75" customHeight="1" thickBot="1" x14ac:dyDescent="0.2">
      <c r="A3" s="31">
        <v>32</v>
      </c>
      <c r="B3" s="3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56" t="s">
        <v>11</v>
      </c>
      <c r="AU3" s="157"/>
      <c r="AV3" s="157"/>
      <c r="AW3" s="157"/>
      <c r="AX3" s="157"/>
      <c r="AY3" s="157"/>
      <c r="AZ3" s="157"/>
      <c r="BA3" s="157"/>
      <c r="BB3" s="157"/>
      <c r="BC3" s="157"/>
      <c r="BD3" s="163"/>
      <c r="BE3" s="164"/>
      <c r="BF3" s="144" t="s">
        <v>153</v>
      </c>
      <c r="BG3" s="144"/>
      <c r="BH3" s="144"/>
      <c r="BI3" s="167"/>
      <c r="BJ3" s="32">
        <f>BD3*4</f>
        <v>0</v>
      </c>
    </row>
    <row r="4" spans="1:66" s="3" customFormat="1" ht="21.75" customHeight="1" thickBot="1" x14ac:dyDescent="0.2">
      <c r="A4" s="31">
        <v>33</v>
      </c>
      <c r="B4" s="31"/>
      <c r="C4" s="137" t="s">
        <v>13</v>
      </c>
      <c r="D4" s="138"/>
      <c r="E4" s="138"/>
      <c r="F4" s="138"/>
      <c r="G4" s="139"/>
      <c r="H4" s="140"/>
      <c r="I4" s="141"/>
      <c r="J4" s="141"/>
      <c r="K4" s="141"/>
      <c r="L4" s="141"/>
      <c r="M4" s="142"/>
      <c r="N4" s="156" t="s">
        <v>116</v>
      </c>
      <c r="O4" s="157"/>
      <c r="P4" s="157"/>
      <c r="Q4" s="157"/>
      <c r="R4" s="157"/>
      <c r="S4" s="111"/>
      <c r="T4" s="112"/>
      <c r="U4" s="112"/>
      <c r="V4" s="112"/>
      <c r="W4" s="112"/>
      <c r="X4" s="112"/>
      <c r="Y4" s="112"/>
      <c r="Z4" s="112"/>
      <c r="AA4" s="113"/>
      <c r="AB4" s="137" t="s">
        <v>43</v>
      </c>
      <c r="AC4" s="138"/>
      <c r="AD4" s="138"/>
      <c r="AE4" s="138"/>
      <c r="AF4" s="139"/>
      <c r="AG4" s="140"/>
      <c r="AH4" s="141"/>
      <c r="AI4" s="141"/>
      <c r="AJ4" s="141"/>
      <c r="AK4" s="141"/>
      <c r="AL4" s="142"/>
      <c r="AM4" s="69"/>
      <c r="AN4" s="69"/>
      <c r="BJ4" s="59" t="s">
        <v>65</v>
      </c>
    </row>
    <row r="5" spans="1:66" s="3" customFormat="1" ht="21.75" customHeight="1" thickBot="1" x14ac:dyDescent="0.2">
      <c r="A5" s="31">
        <v>34</v>
      </c>
      <c r="B5" s="31"/>
      <c r="C5" s="87" t="s">
        <v>30</v>
      </c>
      <c r="D5" s="88"/>
      <c r="E5" s="88"/>
      <c r="F5" s="88"/>
      <c r="G5" s="88"/>
      <c r="H5" s="148"/>
      <c r="I5" s="148"/>
      <c r="J5" s="148"/>
      <c r="K5" s="148"/>
      <c r="L5" s="148"/>
      <c r="M5" s="149"/>
      <c r="N5" s="150" t="s">
        <v>85</v>
      </c>
      <c r="O5" s="151"/>
      <c r="P5" s="151"/>
      <c r="Q5" s="151"/>
      <c r="R5" s="152"/>
      <c r="S5" s="153"/>
      <c r="T5" s="154"/>
      <c r="U5" s="154"/>
      <c r="V5" s="154"/>
      <c r="W5" s="154"/>
      <c r="X5" s="154"/>
      <c r="Y5" s="300"/>
      <c r="Z5" s="300"/>
      <c r="AA5" s="301"/>
      <c r="AB5" s="87" t="s">
        <v>115</v>
      </c>
      <c r="AC5" s="88"/>
      <c r="AD5" s="88"/>
      <c r="AE5" s="88"/>
      <c r="AF5" s="88"/>
      <c r="AG5" s="148"/>
      <c r="AH5" s="148"/>
      <c r="AI5" s="148"/>
      <c r="AJ5" s="148"/>
      <c r="AK5" s="148"/>
      <c r="AL5" s="149"/>
      <c r="AM5" s="87" t="s">
        <v>66</v>
      </c>
      <c r="AN5" s="88"/>
      <c r="AO5" s="88"/>
      <c r="AP5" s="88"/>
      <c r="AQ5" s="88"/>
      <c r="AR5" s="148"/>
      <c r="AS5" s="148"/>
      <c r="AT5" s="148"/>
      <c r="AU5" s="148"/>
      <c r="AV5" s="148"/>
      <c r="AW5" s="149"/>
      <c r="AX5" s="71"/>
      <c r="AY5" s="71"/>
      <c r="AZ5" s="71"/>
      <c r="BA5" s="65"/>
      <c r="BB5" s="65"/>
      <c r="BJ5" s="60">
        <f>IF(AG4="",0,VLOOKUP(AG4,A36:B37,2,FALSE))</f>
        <v>0</v>
      </c>
    </row>
    <row r="6" spans="1:66" s="3" customFormat="1" ht="21.75" customHeight="1" x14ac:dyDescent="0.15">
      <c r="A6" s="31">
        <v>35</v>
      </c>
      <c r="B6" s="31"/>
      <c r="C6" s="184" t="s">
        <v>0</v>
      </c>
      <c r="D6" s="185"/>
      <c r="E6" s="185"/>
      <c r="F6" s="185"/>
      <c r="G6" s="185"/>
      <c r="H6" s="185"/>
      <c r="I6" s="185"/>
      <c r="J6" s="185"/>
      <c r="K6" s="192" t="s">
        <v>1</v>
      </c>
      <c r="L6" s="192"/>
      <c r="M6" s="192"/>
      <c r="N6" s="192"/>
      <c r="O6" s="192"/>
      <c r="P6" s="192"/>
      <c r="Q6" s="192"/>
      <c r="R6" s="185" t="s">
        <v>2</v>
      </c>
      <c r="S6" s="185"/>
      <c r="T6" s="185"/>
      <c r="U6" s="185"/>
      <c r="V6" s="185"/>
      <c r="W6" s="185"/>
      <c r="X6" s="201"/>
      <c r="Y6" s="218" t="s">
        <v>5</v>
      </c>
      <c r="Z6" s="219"/>
      <c r="AA6" s="219"/>
      <c r="AB6" s="219"/>
      <c r="AC6" s="219"/>
      <c r="AD6" s="219"/>
      <c r="AE6" s="220"/>
      <c r="AF6" s="218" t="s">
        <v>6</v>
      </c>
      <c r="AG6" s="219"/>
      <c r="AH6" s="219"/>
      <c r="AI6" s="219"/>
      <c r="AJ6" s="219"/>
      <c r="AK6" s="219"/>
      <c r="AL6" s="220"/>
      <c r="AM6" s="225" t="s">
        <v>7</v>
      </c>
      <c r="AN6" s="226"/>
      <c r="AO6" s="226"/>
      <c r="AP6" s="219"/>
      <c r="AQ6" s="219"/>
      <c r="AR6" s="219"/>
      <c r="AS6" s="220"/>
      <c r="AT6" s="218" t="s">
        <v>8</v>
      </c>
      <c r="AU6" s="219"/>
      <c r="AV6" s="219"/>
      <c r="AW6" s="219"/>
      <c r="AX6" s="219"/>
      <c r="AY6" s="219"/>
      <c r="AZ6" s="220"/>
      <c r="BA6" s="190" t="s">
        <v>3</v>
      </c>
      <c r="BB6" s="191"/>
      <c r="BC6" s="192"/>
      <c r="BD6" s="170" t="s">
        <v>9</v>
      </c>
      <c r="BE6" s="170"/>
      <c r="BF6" s="170"/>
      <c r="BG6" s="170" t="s">
        <v>4</v>
      </c>
      <c r="BH6" s="170"/>
      <c r="BI6" s="171"/>
    </row>
    <row r="7" spans="1:66" s="3" customFormat="1" ht="21.75" customHeight="1" x14ac:dyDescent="0.15">
      <c r="A7" s="31">
        <v>36</v>
      </c>
      <c r="B7" s="31"/>
      <c r="C7" s="186"/>
      <c r="D7" s="187"/>
      <c r="E7" s="187"/>
      <c r="F7" s="187"/>
      <c r="G7" s="187"/>
      <c r="H7" s="187"/>
      <c r="I7" s="187"/>
      <c r="J7" s="187"/>
      <c r="K7" s="194"/>
      <c r="L7" s="194"/>
      <c r="M7" s="194"/>
      <c r="N7" s="194"/>
      <c r="O7" s="194"/>
      <c r="P7" s="194"/>
      <c r="Q7" s="194"/>
      <c r="R7" s="187"/>
      <c r="S7" s="187"/>
      <c r="T7" s="187"/>
      <c r="U7" s="187"/>
      <c r="V7" s="187"/>
      <c r="W7" s="187"/>
      <c r="X7" s="202"/>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193"/>
      <c r="BB7" s="194"/>
      <c r="BC7" s="194"/>
      <c r="BD7" s="172"/>
      <c r="BE7" s="172"/>
      <c r="BF7" s="172"/>
      <c r="BG7" s="172"/>
      <c r="BH7" s="172"/>
      <c r="BI7" s="173"/>
      <c r="BJ7" s="199" t="s">
        <v>27</v>
      </c>
    </row>
    <row r="8" spans="1:66" s="3" customFormat="1" ht="21.75" customHeight="1" thickBot="1" x14ac:dyDescent="0.2">
      <c r="A8" s="31">
        <v>37</v>
      </c>
      <c r="B8" s="31"/>
      <c r="C8" s="188"/>
      <c r="D8" s="189"/>
      <c r="E8" s="189"/>
      <c r="F8" s="189"/>
      <c r="G8" s="189"/>
      <c r="H8" s="189"/>
      <c r="I8" s="189"/>
      <c r="J8" s="189"/>
      <c r="K8" s="196"/>
      <c r="L8" s="196"/>
      <c r="M8" s="196"/>
      <c r="N8" s="196"/>
      <c r="O8" s="196"/>
      <c r="P8" s="196"/>
      <c r="Q8" s="196"/>
      <c r="R8" s="189"/>
      <c r="S8" s="189"/>
      <c r="T8" s="189"/>
      <c r="U8" s="189"/>
      <c r="V8" s="189"/>
      <c r="W8" s="189"/>
      <c r="X8" s="203"/>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0"/>
      <c r="BA8" s="195"/>
      <c r="BB8" s="196"/>
      <c r="BC8" s="196"/>
      <c r="BD8" s="174"/>
      <c r="BE8" s="174"/>
      <c r="BF8" s="174"/>
      <c r="BG8" s="174"/>
      <c r="BH8" s="174"/>
      <c r="BI8" s="175"/>
      <c r="BJ8" s="200"/>
    </row>
    <row r="9" spans="1:66" s="3" customFormat="1" ht="21.75" customHeight="1" thickBot="1" x14ac:dyDescent="0.2">
      <c r="A9" s="31">
        <v>38</v>
      </c>
      <c r="B9" s="31"/>
      <c r="C9" s="181" t="s">
        <v>10</v>
      </c>
      <c r="D9" s="182"/>
      <c r="E9" s="182"/>
      <c r="F9" s="182"/>
      <c r="G9" s="182"/>
      <c r="H9" s="182"/>
      <c r="I9" s="182"/>
      <c r="J9" s="182"/>
      <c r="K9" s="222"/>
      <c r="L9" s="222"/>
      <c r="M9" s="222"/>
      <c r="N9" s="222"/>
      <c r="O9" s="222"/>
      <c r="P9" s="222"/>
      <c r="Q9" s="222"/>
      <c r="R9" s="211"/>
      <c r="S9" s="211"/>
      <c r="T9" s="211"/>
      <c r="U9" s="211"/>
      <c r="V9" s="211"/>
      <c r="W9" s="211"/>
      <c r="X9" s="212"/>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213" t="str">
        <f t="shared" ref="BA9:BA29" si="0">IF(R9="","",SUM(Y9:AZ9))</f>
        <v/>
      </c>
      <c r="BB9" s="213"/>
      <c r="BC9" s="214"/>
      <c r="BD9" s="208" t="str">
        <f t="shared" ref="BD9:BD29" si="1">IF(R9="","",BA9/4)</f>
        <v/>
      </c>
      <c r="BE9" s="209"/>
      <c r="BF9" s="223"/>
      <c r="BG9" s="208" t="str">
        <f t="shared" ref="BG9:BG29" si="2">IF(R9="","",IF(BA9/$BJ$3&gt;=1,1,ROUNDDOWN(BA9/$BJ$3,1)))</f>
        <v/>
      </c>
      <c r="BH9" s="209"/>
      <c r="BI9" s="210"/>
      <c r="BJ9" s="32">
        <f>IF(BA9="",0,BA9/BJ3)</f>
        <v>0</v>
      </c>
      <c r="BK9" s="72" t="s">
        <v>79</v>
      </c>
      <c r="BL9" s="72" t="s">
        <v>32</v>
      </c>
      <c r="BM9" s="73" t="s">
        <v>81</v>
      </c>
      <c r="BN9" s="73" t="s">
        <v>45</v>
      </c>
    </row>
    <row r="10" spans="1:66" s="3" customFormat="1" ht="21.75" customHeight="1" thickTop="1" x14ac:dyDescent="0.15">
      <c r="A10" s="31">
        <v>39</v>
      </c>
      <c r="B10" s="31"/>
      <c r="C10" s="183"/>
      <c r="D10" s="168"/>
      <c r="E10" s="168"/>
      <c r="F10" s="168"/>
      <c r="G10" s="168"/>
      <c r="H10" s="168"/>
      <c r="I10" s="168"/>
      <c r="J10" s="168"/>
      <c r="K10" s="168"/>
      <c r="L10" s="168"/>
      <c r="M10" s="168"/>
      <c r="N10" s="168"/>
      <c r="O10" s="168"/>
      <c r="P10" s="168"/>
      <c r="Q10" s="168"/>
      <c r="R10" s="125"/>
      <c r="S10" s="125"/>
      <c r="T10" s="125"/>
      <c r="U10" s="125"/>
      <c r="V10" s="125"/>
      <c r="W10" s="125"/>
      <c r="X10" s="126"/>
      <c r="Y10" s="39"/>
      <c r="Z10" s="40"/>
      <c r="AA10" s="40"/>
      <c r="AB10" s="40"/>
      <c r="AC10" s="40"/>
      <c r="AD10" s="40"/>
      <c r="AE10" s="41"/>
      <c r="AF10" s="39"/>
      <c r="AG10" s="40"/>
      <c r="AH10" s="40"/>
      <c r="AI10" s="40"/>
      <c r="AJ10" s="40"/>
      <c r="AK10" s="40"/>
      <c r="AL10" s="41"/>
      <c r="AM10" s="39"/>
      <c r="AN10" s="40"/>
      <c r="AO10" s="40"/>
      <c r="AP10" s="40"/>
      <c r="AQ10" s="40"/>
      <c r="AR10" s="40"/>
      <c r="AS10" s="41"/>
      <c r="AT10" s="39"/>
      <c r="AU10" s="40"/>
      <c r="AV10" s="40"/>
      <c r="AW10" s="40"/>
      <c r="AX10" s="40"/>
      <c r="AY10" s="40"/>
      <c r="AZ10" s="42"/>
      <c r="BA10" s="165" t="str">
        <f t="shared" si="0"/>
        <v/>
      </c>
      <c r="BB10" s="165"/>
      <c r="BC10" s="166"/>
      <c r="BD10" s="127" t="str">
        <f t="shared" si="1"/>
        <v/>
      </c>
      <c r="BE10" s="128"/>
      <c r="BF10" s="130"/>
      <c r="BG10" s="127" t="str">
        <f t="shared" si="2"/>
        <v/>
      </c>
      <c r="BH10" s="128"/>
      <c r="BI10" s="129"/>
      <c r="BJ10" s="32">
        <f>IF(BA10="",0,IF(BA10/$BJ$3&gt;1,1,BA10/$BJ$3))</f>
        <v>0</v>
      </c>
      <c r="BK10" s="32">
        <f>IF(C10=$A$18,BJ10,0)</f>
        <v>0</v>
      </c>
      <c r="BL10" s="32">
        <f>IF(C10=$A$19,BJ10,0)</f>
        <v>0</v>
      </c>
      <c r="BM10" s="60">
        <f>IF(C10=$A$18,IF(K10=$A$24,1,IF(K10=$A$25,1,0)),0)</f>
        <v>0</v>
      </c>
      <c r="BN10" s="60">
        <f>IF(C10=$A$19,IF(K10=$A$24,1,IF(K10=$A$25,1,0)),0)</f>
        <v>0</v>
      </c>
    </row>
    <row r="11" spans="1:66" s="3" customFormat="1" ht="21.75" customHeight="1" x14ac:dyDescent="0.15">
      <c r="A11" s="31">
        <v>40</v>
      </c>
      <c r="B11" s="31"/>
      <c r="C11" s="160"/>
      <c r="D11" s="161"/>
      <c r="E11" s="161"/>
      <c r="F11" s="161"/>
      <c r="G11" s="161"/>
      <c r="H11" s="161"/>
      <c r="I11" s="161"/>
      <c r="J11" s="161"/>
      <c r="K11" s="161"/>
      <c r="L11" s="161"/>
      <c r="M11" s="161"/>
      <c r="N11" s="161"/>
      <c r="O11" s="161"/>
      <c r="P11" s="161"/>
      <c r="Q11" s="161"/>
      <c r="R11" s="122"/>
      <c r="S11" s="122"/>
      <c r="T11" s="122"/>
      <c r="U11" s="122"/>
      <c r="V11" s="122"/>
      <c r="W11" s="122"/>
      <c r="X11" s="123"/>
      <c r="Y11" s="39"/>
      <c r="Z11" s="40"/>
      <c r="AA11" s="40"/>
      <c r="AB11" s="40"/>
      <c r="AC11" s="40"/>
      <c r="AD11" s="43"/>
      <c r="AE11" s="44"/>
      <c r="AF11" s="45"/>
      <c r="AG11" s="43"/>
      <c r="AH11" s="43"/>
      <c r="AI11" s="43"/>
      <c r="AJ11" s="43"/>
      <c r="AK11" s="43"/>
      <c r="AL11" s="44"/>
      <c r="AM11" s="45"/>
      <c r="AN11" s="43"/>
      <c r="AO11" s="43"/>
      <c r="AP11" s="43"/>
      <c r="AQ11" s="43"/>
      <c r="AR11" s="43"/>
      <c r="AS11" s="44"/>
      <c r="AT11" s="45"/>
      <c r="AU11" s="43"/>
      <c r="AV11" s="43"/>
      <c r="AW11" s="43"/>
      <c r="AX11" s="43"/>
      <c r="AY11" s="43"/>
      <c r="AZ11" s="46"/>
      <c r="BA11" s="120" t="str">
        <f t="shared" si="0"/>
        <v/>
      </c>
      <c r="BB11" s="120"/>
      <c r="BC11" s="121"/>
      <c r="BD11" s="101" t="str">
        <f t="shared" si="1"/>
        <v/>
      </c>
      <c r="BE11" s="102"/>
      <c r="BF11" s="103"/>
      <c r="BG11" s="101" t="str">
        <f t="shared" si="2"/>
        <v/>
      </c>
      <c r="BH11" s="102"/>
      <c r="BI11" s="124"/>
      <c r="BJ11" s="32">
        <f t="shared" ref="BJ11:BJ29" si="3">IF(BA11="",0,IF(BA11/$BJ$3&gt;1,1,BA11/$BJ$3))</f>
        <v>0</v>
      </c>
      <c r="BK11" s="32">
        <f t="shared" ref="BK11:BK29" si="4">IF(C11=$A$18,BJ11,0)</f>
        <v>0</v>
      </c>
      <c r="BL11" s="32">
        <f t="shared" ref="BL11:BL29" si="5">IF(C11=$A$19,BJ11,0)</f>
        <v>0</v>
      </c>
      <c r="BM11" s="60">
        <f t="shared" ref="BM11:BM29" si="6">IF(C11=$A$18,IF(K11=$A$24,1,IF(K11=$A$25,1,0)),0)</f>
        <v>0</v>
      </c>
      <c r="BN11" s="60">
        <f t="shared" ref="BN11:BN29" si="7">IF(C11=$A$19,IF(K11=$A$24,1,IF(K11=$A$25,1,0)),0)</f>
        <v>0</v>
      </c>
    </row>
    <row r="12" spans="1:66" s="3" customFormat="1" ht="21.75" customHeight="1" x14ac:dyDescent="0.15">
      <c r="A12" s="31">
        <v>41</v>
      </c>
      <c r="B12" s="31"/>
      <c r="C12" s="160"/>
      <c r="D12" s="161"/>
      <c r="E12" s="161"/>
      <c r="F12" s="161"/>
      <c r="G12" s="161"/>
      <c r="H12" s="161"/>
      <c r="I12" s="161"/>
      <c r="J12" s="161"/>
      <c r="K12" s="161"/>
      <c r="L12" s="161"/>
      <c r="M12" s="161"/>
      <c r="N12" s="161"/>
      <c r="O12" s="161"/>
      <c r="P12" s="161"/>
      <c r="Q12" s="161"/>
      <c r="R12" s="122"/>
      <c r="S12" s="122"/>
      <c r="T12" s="122"/>
      <c r="U12" s="122"/>
      <c r="V12" s="122"/>
      <c r="W12" s="122"/>
      <c r="X12" s="123"/>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20" t="str">
        <f t="shared" si="0"/>
        <v/>
      </c>
      <c r="BB12" s="120"/>
      <c r="BC12" s="121"/>
      <c r="BD12" s="101" t="str">
        <f t="shared" si="1"/>
        <v/>
      </c>
      <c r="BE12" s="102"/>
      <c r="BF12" s="103"/>
      <c r="BG12" s="101" t="str">
        <f t="shared" si="2"/>
        <v/>
      </c>
      <c r="BH12" s="102"/>
      <c r="BI12" s="124"/>
      <c r="BJ12" s="32">
        <f t="shared" si="3"/>
        <v>0</v>
      </c>
      <c r="BK12" s="32">
        <f t="shared" si="4"/>
        <v>0</v>
      </c>
      <c r="BL12" s="32">
        <f t="shared" si="5"/>
        <v>0</v>
      </c>
      <c r="BM12" s="60">
        <f t="shared" si="6"/>
        <v>0</v>
      </c>
      <c r="BN12" s="60">
        <f t="shared" si="7"/>
        <v>0</v>
      </c>
    </row>
    <row r="13" spans="1:66" s="3" customFormat="1" ht="21.75" customHeight="1" x14ac:dyDescent="0.15">
      <c r="A13" s="31">
        <v>42</v>
      </c>
      <c r="B13" s="31"/>
      <c r="C13" s="160"/>
      <c r="D13" s="161"/>
      <c r="E13" s="161"/>
      <c r="F13" s="161"/>
      <c r="G13" s="161"/>
      <c r="H13" s="161"/>
      <c r="I13" s="161"/>
      <c r="J13" s="161"/>
      <c r="K13" s="161"/>
      <c r="L13" s="161"/>
      <c r="M13" s="161"/>
      <c r="N13" s="161"/>
      <c r="O13" s="161"/>
      <c r="P13" s="161"/>
      <c r="Q13" s="161"/>
      <c r="R13" s="122"/>
      <c r="S13" s="122"/>
      <c r="T13" s="122"/>
      <c r="U13" s="122"/>
      <c r="V13" s="122"/>
      <c r="W13" s="122"/>
      <c r="X13" s="123"/>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20" t="str">
        <f t="shared" si="0"/>
        <v/>
      </c>
      <c r="BB13" s="120"/>
      <c r="BC13" s="121"/>
      <c r="BD13" s="101" t="str">
        <f t="shared" si="1"/>
        <v/>
      </c>
      <c r="BE13" s="102"/>
      <c r="BF13" s="103"/>
      <c r="BG13" s="101" t="str">
        <f t="shared" si="2"/>
        <v/>
      </c>
      <c r="BH13" s="102"/>
      <c r="BI13" s="124"/>
      <c r="BJ13" s="32">
        <f t="shared" si="3"/>
        <v>0</v>
      </c>
      <c r="BK13" s="32">
        <f t="shared" si="4"/>
        <v>0</v>
      </c>
      <c r="BL13" s="32">
        <f t="shared" si="5"/>
        <v>0</v>
      </c>
      <c r="BM13" s="60">
        <f t="shared" si="6"/>
        <v>0</v>
      </c>
      <c r="BN13" s="60">
        <f t="shared" si="7"/>
        <v>0</v>
      </c>
    </row>
    <row r="14" spans="1:66" s="3" customFormat="1" ht="21.75" customHeight="1" x14ac:dyDescent="0.15">
      <c r="A14" s="31">
        <v>43</v>
      </c>
      <c r="B14" s="31"/>
      <c r="C14" s="160"/>
      <c r="D14" s="161"/>
      <c r="E14" s="161"/>
      <c r="F14" s="161"/>
      <c r="G14" s="161"/>
      <c r="H14" s="161"/>
      <c r="I14" s="161"/>
      <c r="J14" s="161"/>
      <c r="K14" s="161"/>
      <c r="L14" s="161"/>
      <c r="M14" s="161"/>
      <c r="N14" s="161"/>
      <c r="O14" s="161"/>
      <c r="P14" s="161"/>
      <c r="Q14" s="161"/>
      <c r="R14" s="122"/>
      <c r="S14" s="122"/>
      <c r="T14" s="122"/>
      <c r="U14" s="122"/>
      <c r="V14" s="122"/>
      <c r="W14" s="122"/>
      <c r="X14" s="123"/>
      <c r="Y14" s="39"/>
      <c r="Z14" s="40"/>
      <c r="AA14" s="40"/>
      <c r="AB14" s="40"/>
      <c r="AC14" s="40"/>
      <c r="AD14" s="43"/>
      <c r="AE14" s="44"/>
      <c r="AF14" s="39"/>
      <c r="AG14" s="40"/>
      <c r="AH14" s="40"/>
      <c r="AI14" s="40"/>
      <c r="AJ14" s="40"/>
      <c r="AK14" s="43"/>
      <c r="AL14" s="44"/>
      <c r="AM14" s="39"/>
      <c r="AN14" s="40"/>
      <c r="AO14" s="40"/>
      <c r="AP14" s="40"/>
      <c r="AQ14" s="40"/>
      <c r="AR14" s="43"/>
      <c r="AS14" s="44"/>
      <c r="AT14" s="39"/>
      <c r="AU14" s="40"/>
      <c r="AV14" s="40"/>
      <c r="AW14" s="40"/>
      <c r="AX14" s="40"/>
      <c r="AY14" s="43"/>
      <c r="AZ14" s="46"/>
      <c r="BA14" s="120" t="str">
        <f t="shared" si="0"/>
        <v/>
      </c>
      <c r="BB14" s="120"/>
      <c r="BC14" s="121"/>
      <c r="BD14" s="101" t="str">
        <f t="shared" si="1"/>
        <v/>
      </c>
      <c r="BE14" s="102"/>
      <c r="BF14" s="103"/>
      <c r="BG14" s="101" t="str">
        <f t="shared" si="2"/>
        <v/>
      </c>
      <c r="BH14" s="102"/>
      <c r="BI14" s="124"/>
      <c r="BJ14" s="32">
        <f t="shared" si="3"/>
        <v>0</v>
      </c>
      <c r="BK14" s="32">
        <f t="shared" si="4"/>
        <v>0</v>
      </c>
      <c r="BL14" s="32">
        <f t="shared" si="5"/>
        <v>0</v>
      </c>
      <c r="BM14" s="60">
        <f t="shared" si="6"/>
        <v>0</v>
      </c>
      <c r="BN14" s="60">
        <f t="shared" si="7"/>
        <v>0</v>
      </c>
    </row>
    <row r="15" spans="1:66" s="3" customFormat="1" ht="21.75" customHeight="1" x14ac:dyDescent="0.15">
      <c r="A15" s="31">
        <v>44</v>
      </c>
      <c r="B15" s="31"/>
      <c r="C15" s="160"/>
      <c r="D15" s="161"/>
      <c r="E15" s="161"/>
      <c r="F15" s="161"/>
      <c r="G15" s="161"/>
      <c r="H15" s="161"/>
      <c r="I15" s="161"/>
      <c r="J15" s="161"/>
      <c r="K15" s="161"/>
      <c r="L15" s="161"/>
      <c r="M15" s="161"/>
      <c r="N15" s="161"/>
      <c r="O15" s="161"/>
      <c r="P15" s="161"/>
      <c r="Q15" s="161"/>
      <c r="R15" s="122"/>
      <c r="S15" s="122"/>
      <c r="T15" s="122"/>
      <c r="U15" s="122"/>
      <c r="V15" s="122"/>
      <c r="W15" s="122"/>
      <c r="X15" s="123"/>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20" t="str">
        <f t="shared" si="0"/>
        <v/>
      </c>
      <c r="BB15" s="120"/>
      <c r="BC15" s="121"/>
      <c r="BD15" s="101" t="str">
        <f t="shared" si="1"/>
        <v/>
      </c>
      <c r="BE15" s="102"/>
      <c r="BF15" s="103"/>
      <c r="BG15" s="101" t="str">
        <f t="shared" si="2"/>
        <v/>
      </c>
      <c r="BH15" s="102"/>
      <c r="BI15" s="124"/>
      <c r="BJ15" s="32">
        <f t="shared" si="3"/>
        <v>0</v>
      </c>
      <c r="BK15" s="32">
        <f t="shared" si="4"/>
        <v>0</v>
      </c>
      <c r="BL15" s="32">
        <f t="shared" si="5"/>
        <v>0</v>
      </c>
      <c r="BM15" s="60">
        <f t="shared" si="6"/>
        <v>0</v>
      </c>
      <c r="BN15" s="60">
        <f t="shared" si="7"/>
        <v>0</v>
      </c>
    </row>
    <row r="16" spans="1:66" s="3" customFormat="1" ht="21.75" customHeight="1" x14ac:dyDescent="0.15">
      <c r="A16" s="31"/>
      <c r="B16" s="31"/>
      <c r="C16" s="160"/>
      <c r="D16" s="161"/>
      <c r="E16" s="161"/>
      <c r="F16" s="161"/>
      <c r="G16" s="161"/>
      <c r="H16" s="161"/>
      <c r="I16" s="161"/>
      <c r="J16" s="161"/>
      <c r="K16" s="161"/>
      <c r="L16" s="161"/>
      <c r="M16" s="161"/>
      <c r="N16" s="161"/>
      <c r="O16" s="161"/>
      <c r="P16" s="161"/>
      <c r="Q16" s="161"/>
      <c r="R16" s="122"/>
      <c r="S16" s="122"/>
      <c r="T16" s="122"/>
      <c r="U16" s="122"/>
      <c r="V16" s="122"/>
      <c r="W16" s="122"/>
      <c r="X16" s="123"/>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20" t="str">
        <f t="shared" si="0"/>
        <v/>
      </c>
      <c r="BB16" s="120"/>
      <c r="BC16" s="121"/>
      <c r="BD16" s="101" t="str">
        <f t="shared" si="1"/>
        <v/>
      </c>
      <c r="BE16" s="102"/>
      <c r="BF16" s="103"/>
      <c r="BG16" s="101" t="str">
        <f t="shared" si="2"/>
        <v/>
      </c>
      <c r="BH16" s="102"/>
      <c r="BI16" s="124"/>
      <c r="BJ16" s="32">
        <f t="shared" si="3"/>
        <v>0</v>
      </c>
      <c r="BK16" s="32">
        <f t="shared" si="4"/>
        <v>0</v>
      </c>
      <c r="BL16" s="32">
        <f t="shared" si="5"/>
        <v>0</v>
      </c>
      <c r="BM16" s="60">
        <f t="shared" si="6"/>
        <v>0</v>
      </c>
      <c r="BN16" s="60">
        <f t="shared" si="7"/>
        <v>0</v>
      </c>
    </row>
    <row r="17" spans="1:66" s="3" customFormat="1" ht="21.75" customHeight="1" x14ac:dyDescent="0.15">
      <c r="A17" s="31" t="s">
        <v>28</v>
      </c>
      <c r="B17" s="31"/>
      <c r="C17" s="160"/>
      <c r="D17" s="161"/>
      <c r="E17" s="161"/>
      <c r="F17" s="161"/>
      <c r="G17" s="161"/>
      <c r="H17" s="161"/>
      <c r="I17" s="161"/>
      <c r="J17" s="161"/>
      <c r="K17" s="161"/>
      <c r="L17" s="161"/>
      <c r="M17" s="161"/>
      <c r="N17" s="161"/>
      <c r="O17" s="161"/>
      <c r="P17" s="161"/>
      <c r="Q17" s="161"/>
      <c r="R17" s="122"/>
      <c r="S17" s="122"/>
      <c r="T17" s="122"/>
      <c r="U17" s="122"/>
      <c r="V17" s="122"/>
      <c r="W17" s="122"/>
      <c r="X17" s="123"/>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20" t="str">
        <f t="shared" si="0"/>
        <v/>
      </c>
      <c r="BB17" s="120"/>
      <c r="BC17" s="121"/>
      <c r="BD17" s="101" t="str">
        <f t="shared" si="1"/>
        <v/>
      </c>
      <c r="BE17" s="102"/>
      <c r="BF17" s="103"/>
      <c r="BG17" s="101" t="str">
        <f t="shared" si="2"/>
        <v/>
      </c>
      <c r="BH17" s="102"/>
      <c r="BI17" s="124"/>
      <c r="BJ17" s="32">
        <f t="shared" si="3"/>
        <v>0</v>
      </c>
      <c r="BK17" s="32">
        <f t="shared" si="4"/>
        <v>0</v>
      </c>
      <c r="BL17" s="32">
        <f t="shared" si="5"/>
        <v>0</v>
      </c>
      <c r="BM17" s="60">
        <f t="shared" si="6"/>
        <v>0</v>
      </c>
      <c r="BN17" s="60">
        <f t="shared" si="7"/>
        <v>0</v>
      </c>
    </row>
    <row r="18" spans="1:66" s="3" customFormat="1" ht="21.75" customHeight="1" x14ac:dyDescent="0.15">
      <c r="A18" s="31" t="s">
        <v>79</v>
      </c>
      <c r="B18" s="31"/>
      <c r="C18" s="160"/>
      <c r="D18" s="161"/>
      <c r="E18" s="161"/>
      <c r="F18" s="161"/>
      <c r="G18" s="161"/>
      <c r="H18" s="161"/>
      <c r="I18" s="161"/>
      <c r="J18" s="161"/>
      <c r="K18" s="161"/>
      <c r="L18" s="161"/>
      <c r="M18" s="161"/>
      <c r="N18" s="161"/>
      <c r="O18" s="161"/>
      <c r="P18" s="161"/>
      <c r="Q18" s="161"/>
      <c r="R18" s="122"/>
      <c r="S18" s="122"/>
      <c r="T18" s="122"/>
      <c r="U18" s="122"/>
      <c r="V18" s="122"/>
      <c r="W18" s="122"/>
      <c r="X18" s="123"/>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20" t="str">
        <f t="shared" si="0"/>
        <v/>
      </c>
      <c r="BB18" s="120"/>
      <c r="BC18" s="121"/>
      <c r="BD18" s="101" t="str">
        <f t="shared" si="1"/>
        <v/>
      </c>
      <c r="BE18" s="102"/>
      <c r="BF18" s="103"/>
      <c r="BG18" s="101" t="str">
        <f t="shared" si="2"/>
        <v/>
      </c>
      <c r="BH18" s="102"/>
      <c r="BI18" s="124"/>
      <c r="BJ18" s="32">
        <f t="shared" si="3"/>
        <v>0</v>
      </c>
      <c r="BK18" s="32">
        <f t="shared" si="4"/>
        <v>0</v>
      </c>
      <c r="BL18" s="32">
        <f t="shared" si="5"/>
        <v>0</v>
      </c>
      <c r="BM18" s="60">
        <f t="shared" si="6"/>
        <v>0</v>
      </c>
      <c r="BN18" s="60">
        <f t="shared" si="7"/>
        <v>0</v>
      </c>
    </row>
    <row r="19" spans="1:66" s="3" customFormat="1" ht="21.75" customHeight="1" x14ac:dyDescent="0.15">
      <c r="A19" s="31" t="s">
        <v>32</v>
      </c>
      <c r="B19" s="31"/>
      <c r="C19" s="160"/>
      <c r="D19" s="161"/>
      <c r="E19" s="161"/>
      <c r="F19" s="161"/>
      <c r="G19" s="161"/>
      <c r="H19" s="161"/>
      <c r="I19" s="161"/>
      <c r="J19" s="161"/>
      <c r="K19" s="161"/>
      <c r="L19" s="161"/>
      <c r="M19" s="161"/>
      <c r="N19" s="161"/>
      <c r="O19" s="161"/>
      <c r="P19" s="161"/>
      <c r="Q19" s="161"/>
      <c r="R19" s="122"/>
      <c r="S19" s="122"/>
      <c r="T19" s="122"/>
      <c r="U19" s="122"/>
      <c r="V19" s="122"/>
      <c r="W19" s="122"/>
      <c r="X19" s="123"/>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20" t="str">
        <f t="shared" si="0"/>
        <v/>
      </c>
      <c r="BB19" s="120"/>
      <c r="BC19" s="121"/>
      <c r="BD19" s="101" t="str">
        <f t="shared" si="1"/>
        <v/>
      </c>
      <c r="BE19" s="102"/>
      <c r="BF19" s="103"/>
      <c r="BG19" s="101" t="str">
        <f t="shared" si="2"/>
        <v/>
      </c>
      <c r="BH19" s="102"/>
      <c r="BI19" s="124"/>
      <c r="BJ19" s="32">
        <f t="shared" si="3"/>
        <v>0</v>
      </c>
      <c r="BK19" s="32">
        <f t="shared" si="4"/>
        <v>0</v>
      </c>
      <c r="BL19" s="32">
        <f t="shared" si="5"/>
        <v>0</v>
      </c>
      <c r="BM19" s="60">
        <f t="shared" si="6"/>
        <v>0</v>
      </c>
      <c r="BN19" s="60">
        <f t="shared" si="7"/>
        <v>0</v>
      </c>
    </row>
    <row r="20" spans="1:66" s="3" customFormat="1" ht="21.75" customHeight="1" x14ac:dyDescent="0.15">
      <c r="A20" s="31" t="s">
        <v>86</v>
      </c>
      <c r="B20" s="31"/>
      <c r="C20" s="160"/>
      <c r="D20" s="161"/>
      <c r="E20" s="161"/>
      <c r="F20" s="161"/>
      <c r="G20" s="161"/>
      <c r="H20" s="161"/>
      <c r="I20" s="161"/>
      <c r="J20" s="161"/>
      <c r="K20" s="161"/>
      <c r="L20" s="161"/>
      <c r="M20" s="161"/>
      <c r="N20" s="161"/>
      <c r="O20" s="161"/>
      <c r="P20" s="161"/>
      <c r="Q20" s="161"/>
      <c r="R20" s="122"/>
      <c r="S20" s="122"/>
      <c r="T20" s="122"/>
      <c r="U20" s="122"/>
      <c r="V20" s="122"/>
      <c r="W20" s="122"/>
      <c r="X20" s="123"/>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20" t="str">
        <f t="shared" si="0"/>
        <v/>
      </c>
      <c r="BB20" s="120"/>
      <c r="BC20" s="121"/>
      <c r="BD20" s="101" t="str">
        <f t="shared" si="1"/>
        <v/>
      </c>
      <c r="BE20" s="102"/>
      <c r="BF20" s="103"/>
      <c r="BG20" s="101" t="str">
        <f t="shared" si="2"/>
        <v/>
      </c>
      <c r="BH20" s="102"/>
      <c r="BI20" s="124"/>
      <c r="BJ20" s="32">
        <f t="shared" si="3"/>
        <v>0</v>
      </c>
      <c r="BK20" s="32">
        <f t="shared" si="4"/>
        <v>0</v>
      </c>
      <c r="BL20" s="32">
        <f t="shared" si="5"/>
        <v>0</v>
      </c>
      <c r="BM20" s="60">
        <f t="shared" si="6"/>
        <v>0</v>
      </c>
      <c r="BN20" s="60">
        <f t="shared" si="7"/>
        <v>0</v>
      </c>
    </row>
    <row r="21" spans="1:66" s="3" customFormat="1" ht="21.75" customHeight="1" x14ac:dyDescent="0.15">
      <c r="A21" s="31" t="s">
        <v>41</v>
      </c>
      <c r="B21" s="31"/>
      <c r="C21" s="160"/>
      <c r="D21" s="161"/>
      <c r="E21" s="161"/>
      <c r="F21" s="161"/>
      <c r="G21" s="161"/>
      <c r="H21" s="161"/>
      <c r="I21" s="161"/>
      <c r="J21" s="161"/>
      <c r="K21" s="161"/>
      <c r="L21" s="161"/>
      <c r="M21" s="161"/>
      <c r="N21" s="161"/>
      <c r="O21" s="161"/>
      <c r="P21" s="161"/>
      <c r="Q21" s="161"/>
      <c r="R21" s="122"/>
      <c r="S21" s="122"/>
      <c r="T21" s="122"/>
      <c r="U21" s="122"/>
      <c r="V21" s="122"/>
      <c r="W21" s="122"/>
      <c r="X21" s="123"/>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20" t="str">
        <f t="shared" si="0"/>
        <v/>
      </c>
      <c r="BB21" s="120"/>
      <c r="BC21" s="121"/>
      <c r="BD21" s="101" t="str">
        <f t="shared" si="1"/>
        <v/>
      </c>
      <c r="BE21" s="102"/>
      <c r="BF21" s="103"/>
      <c r="BG21" s="101" t="str">
        <f t="shared" si="2"/>
        <v/>
      </c>
      <c r="BH21" s="102"/>
      <c r="BI21" s="124"/>
      <c r="BJ21" s="32">
        <f t="shared" si="3"/>
        <v>0</v>
      </c>
      <c r="BK21" s="32">
        <f t="shared" si="4"/>
        <v>0</v>
      </c>
      <c r="BL21" s="32">
        <f t="shared" si="5"/>
        <v>0</v>
      </c>
      <c r="BM21" s="60">
        <f t="shared" si="6"/>
        <v>0</v>
      </c>
      <c r="BN21" s="60">
        <f t="shared" si="7"/>
        <v>0</v>
      </c>
    </row>
    <row r="22" spans="1:66" s="3" customFormat="1" ht="21.75" customHeight="1" x14ac:dyDescent="0.15">
      <c r="A22" s="31" t="s">
        <v>35</v>
      </c>
      <c r="B22" s="31"/>
      <c r="C22" s="160"/>
      <c r="D22" s="161"/>
      <c r="E22" s="161"/>
      <c r="F22" s="161"/>
      <c r="G22" s="161"/>
      <c r="H22" s="161"/>
      <c r="I22" s="161"/>
      <c r="J22" s="161"/>
      <c r="K22" s="161"/>
      <c r="L22" s="161"/>
      <c r="M22" s="161"/>
      <c r="N22" s="161"/>
      <c r="O22" s="161"/>
      <c r="P22" s="161"/>
      <c r="Q22" s="161"/>
      <c r="R22" s="122"/>
      <c r="S22" s="122"/>
      <c r="T22" s="122"/>
      <c r="U22" s="122"/>
      <c r="V22" s="122"/>
      <c r="W22" s="122"/>
      <c r="X22" s="123"/>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20" t="str">
        <f t="shared" si="0"/>
        <v/>
      </c>
      <c r="BB22" s="120"/>
      <c r="BC22" s="121"/>
      <c r="BD22" s="101" t="str">
        <f t="shared" si="1"/>
        <v/>
      </c>
      <c r="BE22" s="102"/>
      <c r="BF22" s="103"/>
      <c r="BG22" s="101" t="str">
        <f t="shared" si="2"/>
        <v/>
      </c>
      <c r="BH22" s="102"/>
      <c r="BI22" s="124"/>
      <c r="BJ22" s="32">
        <f t="shared" si="3"/>
        <v>0</v>
      </c>
      <c r="BK22" s="32">
        <f t="shared" si="4"/>
        <v>0</v>
      </c>
      <c r="BL22" s="32">
        <f t="shared" si="5"/>
        <v>0</v>
      </c>
      <c r="BM22" s="60">
        <f t="shared" si="6"/>
        <v>0</v>
      </c>
      <c r="BN22" s="60">
        <f t="shared" si="7"/>
        <v>0</v>
      </c>
    </row>
    <row r="23" spans="1:66" s="3" customFormat="1" ht="21.75" customHeight="1" x14ac:dyDescent="0.15">
      <c r="A23" s="31"/>
      <c r="B23" s="31"/>
      <c r="C23" s="160"/>
      <c r="D23" s="161"/>
      <c r="E23" s="161"/>
      <c r="F23" s="161"/>
      <c r="G23" s="161"/>
      <c r="H23" s="161"/>
      <c r="I23" s="161"/>
      <c r="J23" s="161"/>
      <c r="K23" s="161"/>
      <c r="L23" s="161"/>
      <c r="M23" s="161"/>
      <c r="N23" s="161"/>
      <c r="O23" s="161"/>
      <c r="P23" s="161"/>
      <c r="Q23" s="161"/>
      <c r="R23" s="122"/>
      <c r="S23" s="122"/>
      <c r="T23" s="122"/>
      <c r="U23" s="122"/>
      <c r="V23" s="122"/>
      <c r="W23" s="122"/>
      <c r="X23" s="123"/>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20" t="str">
        <f t="shared" si="0"/>
        <v/>
      </c>
      <c r="BB23" s="120"/>
      <c r="BC23" s="121"/>
      <c r="BD23" s="101" t="str">
        <f t="shared" si="1"/>
        <v/>
      </c>
      <c r="BE23" s="102"/>
      <c r="BF23" s="103"/>
      <c r="BG23" s="101" t="str">
        <f t="shared" si="2"/>
        <v/>
      </c>
      <c r="BH23" s="102"/>
      <c r="BI23" s="124"/>
      <c r="BJ23" s="32">
        <f t="shared" si="3"/>
        <v>0</v>
      </c>
      <c r="BK23" s="32">
        <f t="shared" si="4"/>
        <v>0</v>
      </c>
      <c r="BL23" s="32">
        <f t="shared" si="5"/>
        <v>0</v>
      </c>
      <c r="BM23" s="60">
        <f t="shared" si="6"/>
        <v>0</v>
      </c>
      <c r="BN23" s="60">
        <f t="shared" si="7"/>
        <v>0</v>
      </c>
    </row>
    <row r="24" spans="1:66" s="3" customFormat="1" ht="21.75" customHeight="1" x14ac:dyDescent="0.15">
      <c r="A24" s="31" t="s">
        <v>14</v>
      </c>
      <c r="B24" s="31"/>
      <c r="C24" s="160"/>
      <c r="D24" s="161"/>
      <c r="E24" s="161"/>
      <c r="F24" s="161"/>
      <c r="G24" s="161"/>
      <c r="H24" s="161"/>
      <c r="I24" s="161"/>
      <c r="J24" s="161"/>
      <c r="K24" s="161"/>
      <c r="L24" s="161"/>
      <c r="M24" s="161"/>
      <c r="N24" s="161"/>
      <c r="O24" s="161"/>
      <c r="P24" s="161"/>
      <c r="Q24" s="161"/>
      <c r="R24" s="122"/>
      <c r="S24" s="122"/>
      <c r="T24" s="122"/>
      <c r="U24" s="122"/>
      <c r="V24" s="122"/>
      <c r="W24" s="122"/>
      <c r="X24" s="123"/>
      <c r="Y24" s="45"/>
      <c r="Z24" s="43"/>
      <c r="AA24" s="43"/>
      <c r="AB24" s="43"/>
      <c r="AC24" s="43"/>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20" t="str">
        <f t="shared" si="0"/>
        <v/>
      </c>
      <c r="BB24" s="120"/>
      <c r="BC24" s="121"/>
      <c r="BD24" s="101" t="str">
        <f t="shared" si="1"/>
        <v/>
      </c>
      <c r="BE24" s="102"/>
      <c r="BF24" s="103"/>
      <c r="BG24" s="101" t="str">
        <f t="shared" si="2"/>
        <v/>
      </c>
      <c r="BH24" s="102"/>
      <c r="BI24" s="124"/>
      <c r="BJ24" s="32">
        <f t="shared" si="3"/>
        <v>0</v>
      </c>
      <c r="BK24" s="32">
        <f t="shared" si="4"/>
        <v>0</v>
      </c>
      <c r="BL24" s="32">
        <f t="shared" si="5"/>
        <v>0</v>
      </c>
      <c r="BM24" s="60">
        <f t="shared" si="6"/>
        <v>0</v>
      </c>
      <c r="BN24" s="60">
        <f t="shared" si="7"/>
        <v>0</v>
      </c>
    </row>
    <row r="25" spans="1:66" s="3" customFormat="1" ht="21.75" customHeight="1" x14ac:dyDescent="0.15">
      <c r="A25" s="31" t="s">
        <v>15</v>
      </c>
      <c r="B25" s="31"/>
      <c r="C25" s="160"/>
      <c r="D25" s="161"/>
      <c r="E25" s="161"/>
      <c r="F25" s="161"/>
      <c r="G25" s="161"/>
      <c r="H25" s="161"/>
      <c r="I25" s="161"/>
      <c r="J25" s="161"/>
      <c r="K25" s="161"/>
      <c r="L25" s="161"/>
      <c r="M25" s="161"/>
      <c r="N25" s="161"/>
      <c r="O25" s="161"/>
      <c r="P25" s="161"/>
      <c r="Q25" s="161"/>
      <c r="R25" s="122"/>
      <c r="S25" s="122"/>
      <c r="T25" s="122"/>
      <c r="U25" s="122"/>
      <c r="V25" s="122"/>
      <c r="W25" s="122"/>
      <c r="X25" s="123"/>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20" t="str">
        <f t="shared" si="0"/>
        <v/>
      </c>
      <c r="BB25" s="120"/>
      <c r="BC25" s="121"/>
      <c r="BD25" s="101" t="str">
        <f t="shared" si="1"/>
        <v/>
      </c>
      <c r="BE25" s="102"/>
      <c r="BF25" s="103"/>
      <c r="BG25" s="101" t="str">
        <f t="shared" si="2"/>
        <v/>
      </c>
      <c r="BH25" s="102"/>
      <c r="BI25" s="124"/>
      <c r="BJ25" s="32">
        <f t="shared" si="3"/>
        <v>0</v>
      </c>
      <c r="BK25" s="32">
        <f t="shared" si="4"/>
        <v>0</v>
      </c>
      <c r="BL25" s="32">
        <f t="shared" si="5"/>
        <v>0</v>
      </c>
      <c r="BM25" s="60">
        <f t="shared" si="6"/>
        <v>0</v>
      </c>
      <c r="BN25" s="60">
        <f t="shared" si="7"/>
        <v>0</v>
      </c>
    </row>
    <row r="26" spans="1:66" s="3" customFormat="1" ht="21.75" customHeight="1" x14ac:dyDescent="0.15">
      <c r="A26" s="31" t="s">
        <v>161</v>
      </c>
      <c r="B26" s="31"/>
      <c r="C26" s="160"/>
      <c r="D26" s="161"/>
      <c r="E26" s="161"/>
      <c r="F26" s="161"/>
      <c r="G26" s="161"/>
      <c r="H26" s="161"/>
      <c r="I26" s="161"/>
      <c r="J26" s="161"/>
      <c r="K26" s="122"/>
      <c r="L26" s="122"/>
      <c r="M26" s="122"/>
      <c r="N26" s="122"/>
      <c r="O26" s="122"/>
      <c r="P26" s="122"/>
      <c r="Q26" s="122"/>
      <c r="R26" s="122"/>
      <c r="S26" s="122"/>
      <c r="T26" s="122"/>
      <c r="U26" s="122"/>
      <c r="V26" s="122"/>
      <c r="W26" s="122"/>
      <c r="X26" s="123"/>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20" t="str">
        <f t="shared" si="0"/>
        <v/>
      </c>
      <c r="BB26" s="120"/>
      <c r="BC26" s="121"/>
      <c r="BD26" s="101" t="str">
        <f t="shared" si="1"/>
        <v/>
      </c>
      <c r="BE26" s="102"/>
      <c r="BF26" s="103"/>
      <c r="BG26" s="101" t="str">
        <f t="shared" si="2"/>
        <v/>
      </c>
      <c r="BH26" s="102"/>
      <c r="BI26" s="124"/>
      <c r="BJ26" s="32">
        <f t="shared" si="3"/>
        <v>0</v>
      </c>
      <c r="BK26" s="32">
        <f t="shared" si="4"/>
        <v>0</v>
      </c>
      <c r="BL26" s="32">
        <f t="shared" si="5"/>
        <v>0</v>
      </c>
      <c r="BM26" s="60">
        <f t="shared" si="6"/>
        <v>0</v>
      </c>
      <c r="BN26" s="60">
        <f t="shared" si="7"/>
        <v>0</v>
      </c>
    </row>
    <row r="27" spans="1:66" s="3" customFormat="1" ht="21.75" customHeight="1" x14ac:dyDescent="0.15">
      <c r="A27" s="31" t="s">
        <v>162</v>
      </c>
      <c r="B27" s="31"/>
      <c r="C27" s="160"/>
      <c r="D27" s="161"/>
      <c r="E27" s="161"/>
      <c r="F27" s="161"/>
      <c r="G27" s="161"/>
      <c r="H27" s="161"/>
      <c r="I27" s="161"/>
      <c r="J27" s="161"/>
      <c r="K27" s="122"/>
      <c r="L27" s="122"/>
      <c r="M27" s="122"/>
      <c r="N27" s="122"/>
      <c r="O27" s="122"/>
      <c r="P27" s="122"/>
      <c r="Q27" s="122"/>
      <c r="R27" s="122"/>
      <c r="S27" s="122"/>
      <c r="T27" s="122"/>
      <c r="U27" s="122"/>
      <c r="V27" s="122"/>
      <c r="W27" s="122"/>
      <c r="X27" s="123"/>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20" t="str">
        <f t="shared" si="0"/>
        <v/>
      </c>
      <c r="BB27" s="120"/>
      <c r="BC27" s="121"/>
      <c r="BD27" s="101" t="str">
        <f t="shared" si="1"/>
        <v/>
      </c>
      <c r="BE27" s="102"/>
      <c r="BF27" s="103"/>
      <c r="BG27" s="101" t="str">
        <f t="shared" si="2"/>
        <v/>
      </c>
      <c r="BH27" s="102"/>
      <c r="BI27" s="124"/>
      <c r="BJ27" s="32">
        <f t="shared" si="3"/>
        <v>0</v>
      </c>
      <c r="BK27" s="32">
        <f t="shared" si="4"/>
        <v>0</v>
      </c>
      <c r="BL27" s="32">
        <f t="shared" si="5"/>
        <v>0</v>
      </c>
      <c r="BM27" s="60">
        <f t="shared" si="6"/>
        <v>0</v>
      </c>
      <c r="BN27" s="60">
        <f t="shared" si="7"/>
        <v>0</v>
      </c>
    </row>
    <row r="28" spans="1:66" s="3" customFormat="1" ht="21.75" customHeight="1" x14ac:dyDescent="0.15">
      <c r="A28" s="31" t="s">
        <v>16</v>
      </c>
      <c r="B28" s="31"/>
      <c r="C28" s="160"/>
      <c r="D28" s="161"/>
      <c r="E28" s="161"/>
      <c r="F28" s="161"/>
      <c r="G28" s="161"/>
      <c r="H28" s="161"/>
      <c r="I28" s="161"/>
      <c r="J28" s="161"/>
      <c r="K28" s="161"/>
      <c r="L28" s="161"/>
      <c r="M28" s="161"/>
      <c r="N28" s="161"/>
      <c r="O28" s="161"/>
      <c r="P28" s="161"/>
      <c r="Q28" s="161"/>
      <c r="R28" s="122"/>
      <c r="S28" s="122"/>
      <c r="T28" s="122"/>
      <c r="U28" s="122"/>
      <c r="V28" s="122"/>
      <c r="W28" s="122"/>
      <c r="X28" s="123"/>
      <c r="Y28" s="39"/>
      <c r="Z28" s="40"/>
      <c r="AA28" s="40"/>
      <c r="AB28" s="40"/>
      <c r="AC28" s="40"/>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20" t="str">
        <f t="shared" si="0"/>
        <v/>
      </c>
      <c r="BB28" s="120"/>
      <c r="BC28" s="121"/>
      <c r="BD28" s="101" t="str">
        <f t="shared" si="1"/>
        <v/>
      </c>
      <c r="BE28" s="102"/>
      <c r="BF28" s="103"/>
      <c r="BG28" s="101" t="str">
        <f t="shared" si="2"/>
        <v/>
      </c>
      <c r="BH28" s="102"/>
      <c r="BI28" s="124"/>
      <c r="BJ28" s="32">
        <f t="shared" si="3"/>
        <v>0</v>
      </c>
      <c r="BK28" s="32">
        <f t="shared" si="4"/>
        <v>0</v>
      </c>
      <c r="BL28" s="32">
        <f t="shared" si="5"/>
        <v>0</v>
      </c>
      <c r="BM28" s="60">
        <f t="shared" si="6"/>
        <v>0</v>
      </c>
      <c r="BN28" s="60">
        <f t="shared" si="7"/>
        <v>0</v>
      </c>
    </row>
    <row r="29" spans="1:66" s="3" customFormat="1" ht="21.75" customHeight="1" thickBot="1" x14ac:dyDescent="0.2">
      <c r="A29" s="31" t="s">
        <v>17</v>
      </c>
      <c r="B29" s="56"/>
      <c r="C29" s="158"/>
      <c r="D29" s="159"/>
      <c r="E29" s="159"/>
      <c r="F29" s="159"/>
      <c r="G29" s="159"/>
      <c r="H29" s="159"/>
      <c r="I29" s="159"/>
      <c r="J29" s="159"/>
      <c r="K29" s="162"/>
      <c r="L29" s="162"/>
      <c r="M29" s="162"/>
      <c r="N29" s="162"/>
      <c r="O29" s="162"/>
      <c r="P29" s="162"/>
      <c r="Q29" s="162"/>
      <c r="R29" s="162"/>
      <c r="S29" s="162"/>
      <c r="T29" s="162"/>
      <c r="U29" s="162"/>
      <c r="V29" s="162"/>
      <c r="W29" s="162"/>
      <c r="X29" s="176"/>
      <c r="Y29" s="47"/>
      <c r="Z29" s="48"/>
      <c r="AA29" s="48"/>
      <c r="AB29" s="48"/>
      <c r="AC29" s="48"/>
      <c r="AD29" s="48"/>
      <c r="AE29" s="49"/>
      <c r="AF29" s="47"/>
      <c r="AG29" s="48"/>
      <c r="AH29" s="48"/>
      <c r="AI29" s="48"/>
      <c r="AJ29" s="48"/>
      <c r="AK29" s="48"/>
      <c r="AL29" s="49"/>
      <c r="AM29" s="47"/>
      <c r="AN29" s="48"/>
      <c r="AO29" s="48"/>
      <c r="AP29" s="48"/>
      <c r="AQ29" s="48"/>
      <c r="AR29" s="48"/>
      <c r="AS29" s="49"/>
      <c r="AT29" s="47"/>
      <c r="AU29" s="48"/>
      <c r="AV29" s="48"/>
      <c r="AW29" s="48"/>
      <c r="AX29" s="48"/>
      <c r="AY29" s="48"/>
      <c r="AZ29" s="50"/>
      <c r="BA29" s="107" t="str">
        <f t="shared" si="0"/>
        <v/>
      </c>
      <c r="BB29" s="107"/>
      <c r="BC29" s="108"/>
      <c r="BD29" s="98" t="str">
        <f t="shared" si="1"/>
        <v/>
      </c>
      <c r="BE29" s="99"/>
      <c r="BF29" s="100"/>
      <c r="BG29" s="98" t="str">
        <f t="shared" si="2"/>
        <v/>
      </c>
      <c r="BH29" s="99"/>
      <c r="BI29" s="134"/>
      <c r="BJ29" s="32">
        <f t="shared" si="3"/>
        <v>0</v>
      </c>
      <c r="BK29" s="32">
        <f t="shared" si="4"/>
        <v>0</v>
      </c>
      <c r="BL29" s="32">
        <f t="shared" si="5"/>
        <v>0</v>
      </c>
      <c r="BM29" s="60">
        <f t="shared" si="6"/>
        <v>0</v>
      </c>
      <c r="BN29" s="60">
        <f t="shared" si="7"/>
        <v>0</v>
      </c>
    </row>
    <row r="30" spans="1:66" s="3" customFormat="1" ht="21.75" customHeight="1" thickTop="1" thickBot="1" x14ac:dyDescent="0.2">
      <c r="A30" s="31"/>
      <c r="B30" s="56"/>
      <c r="C30" s="178" t="s">
        <v>3</v>
      </c>
      <c r="D30" s="179"/>
      <c r="E30" s="179"/>
      <c r="F30" s="179"/>
      <c r="G30" s="179"/>
      <c r="H30" s="179"/>
      <c r="I30" s="179"/>
      <c r="J30" s="179"/>
      <c r="K30" s="179"/>
      <c r="L30" s="179"/>
      <c r="M30" s="179"/>
      <c r="N30" s="179"/>
      <c r="O30" s="179"/>
      <c r="P30" s="179"/>
      <c r="Q30" s="179"/>
      <c r="R30" s="179"/>
      <c r="S30" s="179"/>
      <c r="T30" s="179"/>
      <c r="U30" s="179"/>
      <c r="V30" s="179"/>
      <c r="W30" s="179"/>
      <c r="X30" s="180"/>
      <c r="Y30" s="13" t="str">
        <f t="shared" ref="Y30:BF30" si="8">IF(SUM(Y10:Y29)=0,"",SUM(Y10:Y29))</f>
        <v/>
      </c>
      <c r="Z30" s="14" t="str">
        <f t="shared" si="8"/>
        <v/>
      </c>
      <c r="AA30" s="14" t="str">
        <f t="shared" si="8"/>
        <v/>
      </c>
      <c r="AB30" s="14" t="str">
        <f t="shared" si="8"/>
        <v/>
      </c>
      <c r="AC30" s="14" t="str">
        <f t="shared" si="8"/>
        <v/>
      </c>
      <c r="AD30" s="14" t="str">
        <f t="shared" si="8"/>
        <v/>
      </c>
      <c r="AE30" s="15" t="str">
        <f t="shared" si="8"/>
        <v/>
      </c>
      <c r="AF30" s="16" t="str">
        <f t="shared" si="8"/>
        <v/>
      </c>
      <c r="AG30" s="17" t="str">
        <f t="shared" si="8"/>
        <v/>
      </c>
      <c r="AH30" s="17" t="str">
        <f t="shared" si="8"/>
        <v/>
      </c>
      <c r="AI30" s="17" t="str">
        <f t="shared" si="8"/>
        <v/>
      </c>
      <c r="AJ30" s="17" t="str">
        <f t="shared" si="8"/>
        <v/>
      </c>
      <c r="AK30" s="17" t="str">
        <f t="shared" si="8"/>
        <v/>
      </c>
      <c r="AL30" s="18" t="str">
        <f t="shared" si="8"/>
        <v/>
      </c>
      <c r="AM30" s="19" t="str">
        <f t="shared" si="8"/>
        <v/>
      </c>
      <c r="AN30" s="14" t="str">
        <f t="shared" si="8"/>
        <v/>
      </c>
      <c r="AO30" s="14" t="str">
        <f t="shared" si="8"/>
        <v/>
      </c>
      <c r="AP30" s="14" t="str">
        <f t="shared" si="8"/>
        <v/>
      </c>
      <c r="AQ30" s="14" t="str">
        <f t="shared" si="8"/>
        <v/>
      </c>
      <c r="AR30" s="14" t="str">
        <f t="shared" si="8"/>
        <v/>
      </c>
      <c r="AS30" s="20" t="str">
        <f t="shared" si="8"/>
        <v/>
      </c>
      <c r="AT30" s="16" t="str">
        <f t="shared" si="8"/>
        <v/>
      </c>
      <c r="AU30" s="17" t="str">
        <f t="shared" si="8"/>
        <v/>
      </c>
      <c r="AV30" s="17" t="str">
        <f t="shared" si="8"/>
        <v/>
      </c>
      <c r="AW30" s="17" t="str">
        <f t="shared" si="8"/>
        <v/>
      </c>
      <c r="AX30" s="17" t="str">
        <f t="shared" si="8"/>
        <v/>
      </c>
      <c r="AY30" s="17" t="str">
        <f t="shared" si="8"/>
        <v/>
      </c>
      <c r="AZ30" s="21" t="str">
        <f t="shared" si="8"/>
        <v/>
      </c>
      <c r="BA30" s="104" t="str">
        <f t="shared" si="8"/>
        <v/>
      </c>
      <c r="BB30" s="105" t="str">
        <f t="shared" si="8"/>
        <v/>
      </c>
      <c r="BC30" s="106" t="str">
        <f t="shared" si="8"/>
        <v/>
      </c>
      <c r="BD30" s="131" t="str">
        <f t="shared" si="8"/>
        <v/>
      </c>
      <c r="BE30" s="132" t="str">
        <f t="shared" si="8"/>
        <v/>
      </c>
      <c r="BF30" s="177" t="str">
        <f t="shared" si="8"/>
        <v/>
      </c>
      <c r="BG30" s="131" t="s">
        <v>59</v>
      </c>
      <c r="BH30" s="132" t="str">
        <f>IF(SUM(BH10:BH29)=0,"",SUM(BH10:BH29))</f>
        <v/>
      </c>
      <c r="BI30" s="133" t="str">
        <f>IF(SUM(BI10:BI29)=0,"",SUM(BI10:BI29))</f>
        <v/>
      </c>
    </row>
    <row r="31" spans="1:66" s="3" customFormat="1" ht="21.75" customHeight="1" x14ac:dyDescent="0.15">
      <c r="A31" s="56" t="s">
        <v>121</v>
      </c>
      <c r="B31" s="56"/>
      <c r="C31" s="57"/>
      <c r="D31" s="57"/>
      <c r="E31" s="57"/>
      <c r="F31" s="57"/>
      <c r="G31" s="57"/>
      <c r="H31" s="57"/>
      <c r="I31" s="57"/>
      <c r="J31" s="57"/>
      <c r="K31" s="57"/>
      <c r="L31" s="57"/>
      <c r="M31" s="57"/>
      <c r="N31" s="57"/>
      <c r="O31" s="57"/>
      <c r="P31" s="57"/>
      <c r="Q31" s="57"/>
      <c r="R31" s="57"/>
      <c r="S31" s="57"/>
      <c r="T31" s="57"/>
      <c r="U31" s="57"/>
      <c r="V31" s="57"/>
      <c r="W31" s="57"/>
      <c r="X31" s="57"/>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135" t="s">
        <v>83</v>
      </c>
      <c r="BB31" s="95"/>
      <c r="BC31" s="95"/>
      <c r="BD31" s="136"/>
      <c r="BE31" s="95">
        <f>ROUNDDOWN(SUM(BK10:BK29),1)</f>
        <v>0</v>
      </c>
      <c r="BF31" s="95"/>
      <c r="BG31" s="96"/>
      <c r="BH31" s="109" t="str">
        <f>IF(BE31&gt;0,"○","")</f>
        <v/>
      </c>
      <c r="BI31" s="110"/>
    </row>
    <row r="32" spans="1:66" s="3" customFormat="1" ht="21.75" customHeight="1" thickBot="1" x14ac:dyDescent="0.2">
      <c r="A32" s="56"/>
      <c r="B32" s="56"/>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93" t="s">
        <v>32</v>
      </c>
      <c r="BB32" s="94"/>
      <c r="BC32" s="94"/>
      <c r="BD32" s="94"/>
      <c r="BE32" s="94">
        <f>ROUNDDOWN(SUM(BL10:BL29),1)</f>
        <v>0</v>
      </c>
      <c r="BF32" s="94"/>
      <c r="BG32" s="97"/>
      <c r="BH32" s="91" t="str">
        <f>IF(BE32&gt;0,"○","")</f>
        <v/>
      </c>
      <c r="BI32" s="92"/>
      <c r="BJ32" s="22"/>
      <c r="BK32" s="28"/>
      <c r="BL32" s="28"/>
      <c r="BM32" s="28"/>
      <c r="BN32" s="28"/>
    </row>
    <row r="33" spans="1:64" s="28" customFormat="1" ht="21.75" customHeight="1" thickBot="1" x14ac:dyDescent="0.2">
      <c r="A33" s="56" t="s">
        <v>87</v>
      </c>
      <c r="B33" s="56"/>
      <c r="C33" s="27"/>
      <c r="D33" s="57"/>
      <c r="E33" s="57"/>
      <c r="F33" s="57"/>
      <c r="G33" s="57"/>
      <c r="H33" s="25"/>
      <c r="I33" s="57"/>
      <c r="J33" s="57"/>
      <c r="K33" s="25"/>
      <c r="L33" s="27"/>
      <c r="M33" s="25"/>
      <c r="N33" s="25"/>
      <c r="O33" s="25"/>
      <c r="P33" s="74"/>
      <c r="Q33" s="25"/>
      <c r="R33" s="25"/>
      <c r="S33" s="25"/>
      <c r="T33" s="25"/>
      <c r="U33" s="25"/>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75"/>
      <c r="AW33" s="306" t="s">
        <v>84</v>
      </c>
      <c r="AX33" s="307"/>
      <c r="AY33" s="307"/>
      <c r="AZ33" s="307"/>
      <c r="BA33" s="118"/>
      <c r="BB33" s="118"/>
      <c r="BC33" s="118"/>
      <c r="BD33" s="119"/>
      <c r="BE33" s="115">
        <f>ROUNDDOWN(SUM(BK10:BL29),1)</f>
        <v>0</v>
      </c>
      <c r="BF33" s="115"/>
      <c r="BG33" s="116"/>
      <c r="BH33" s="91" t="str">
        <f>IF(SUM(BM10:BN29)&gt;0,IF(BE33&gt;=H5/BJ5,"○",""),"")</f>
        <v/>
      </c>
      <c r="BI33" s="92"/>
      <c r="BJ33" s="22"/>
    </row>
    <row r="34" spans="1:64" s="28" customFormat="1" ht="21" customHeight="1" x14ac:dyDescent="0.15">
      <c r="A34" s="56" t="s">
        <v>88</v>
      </c>
      <c r="B34" s="76"/>
      <c r="C34" s="26" t="s">
        <v>25</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row>
    <row r="35" spans="1:64" s="28" customFormat="1" ht="14.25" x14ac:dyDescent="0.15">
      <c r="A35" s="56"/>
      <c r="B35" s="76"/>
      <c r="C35" s="22" t="s">
        <v>54</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56" t="s">
        <v>89</v>
      </c>
      <c r="B36" s="76">
        <v>10</v>
      </c>
      <c r="C36" s="22" t="s">
        <v>131</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3"/>
    </row>
    <row r="37" spans="1:64" s="28" customFormat="1" ht="14.25" x14ac:dyDescent="0.15">
      <c r="A37" s="56" t="s">
        <v>90</v>
      </c>
      <c r="B37" s="76">
        <v>7.5</v>
      </c>
      <c r="C37" s="22" t="s">
        <v>61</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30"/>
      <c r="B38" s="30"/>
      <c r="C38" s="22" t="s">
        <v>62</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30" t="s">
        <v>117</v>
      </c>
      <c r="B39" s="30"/>
      <c r="C39" s="23" t="s">
        <v>63</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30" t="s">
        <v>120</v>
      </c>
      <c r="B40" s="30"/>
      <c r="C40" s="23"/>
      <c r="D40" s="23" t="s">
        <v>19</v>
      </c>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2"/>
      <c r="AE40" s="22"/>
      <c r="AF40" s="22"/>
      <c r="AG40" s="22"/>
      <c r="AH40" s="22"/>
      <c r="AI40" s="22"/>
      <c r="AJ40" s="22"/>
      <c r="AK40" s="22"/>
      <c r="AL40" s="22"/>
      <c r="AM40" s="22"/>
      <c r="AN40" s="22"/>
      <c r="AO40" s="22"/>
      <c r="AP40" s="22"/>
      <c r="AQ40" s="23"/>
      <c r="AR40" s="23"/>
      <c r="AS40" s="23"/>
      <c r="AT40" s="23"/>
      <c r="AU40" s="23"/>
      <c r="AV40" s="23"/>
      <c r="AW40" s="23"/>
      <c r="AX40" s="23"/>
      <c r="AY40" s="23"/>
      <c r="AZ40" s="23"/>
      <c r="BA40" s="23"/>
      <c r="BB40" s="23"/>
      <c r="BC40" s="23"/>
      <c r="BD40" s="23"/>
      <c r="BE40" s="23"/>
      <c r="BF40" s="23"/>
      <c r="BG40" s="23"/>
      <c r="BH40" s="23"/>
      <c r="BI40" s="23"/>
      <c r="BJ40" s="23"/>
    </row>
    <row r="41" spans="1:64" s="28" customFormat="1" ht="14.25" x14ac:dyDescent="0.15">
      <c r="A41" s="30" t="s">
        <v>119</v>
      </c>
      <c r="B41" s="30"/>
      <c r="C41" s="23"/>
      <c r="D41" s="23"/>
      <c r="E41" s="23" t="s">
        <v>21</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2"/>
      <c r="AE41" s="22"/>
      <c r="AF41" s="22"/>
      <c r="AG41" s="22"/>
      <c r="AH41" s="22"/>
      <c r="AI41" s="22"/>
      <c r="AJ41" s="22"/>
      <c r="AK41" s="22"/>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4" s="28" customFormat="1" ht="14.25" x14ac:dyDescent="0.15">
      <c r="A42" s="30"/>
      <c r="B42" s="30"/>
      <c r="C42" s="23"/>
      <c r="D42" s="23" t="s">
        <v>20</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J42" s="23"/>
    </row>
    <row r="43" spans="1:64" s="28" customFormat="1" ht="14.25" x14ac:dyDescent="0.15">
      <c r="A43" s="30"/>
      <c r="B43" s="30"/>
      <c r="C43" s="23"/>
      <c r="D43" s="23" t="s">
        <v>22</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row>
    <row r="44" spans="1:64" s="28" customFormat="1" ht="14.25" x14ac:dyDescent="0.15">
      <c r="A44" s="30"/>
      <c r="B44" s="30"/>
      <c r="C44" s="23"/>
      <c r="D44" s="23" t="s">
        <v>23</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2"/>
    </row>
    <row r="45" spans="1:64" s="28" customFormat="1" ht="14.25" x14ac:dyDescent="0.15">
      <c r="A45" s="30"/>
      <c r="B45" s="30"/>
      <c r="C45" s="23"/>
      <c r="D45" s="23"/>
      <c r="E45" s="23" t="s">
        <v>24</v>
      </c>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4" s="28" customFormat="1" ht="14.25" x14ac:dyDescent="0.15">
      <c r="A46" s="30"/>
      <c r="B46" s="30"/>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3"/>
      <c r="AE46" s="23"/>
      <c r="AF46" s="23"/>
      <c r="AG46" s="23"/>
      <c r="AH46" s="23"/>
      <c r="AI46" s="23"/>
      <c r="AJ46" s="23"/>
      <c r="AK46" s="23"/>
      <c r="AL46" s="23"/>
      <c r="AM46" s="23"/>
      <c r="AN46" s="23"/>
      <c r="AO46" s="23"/>
      <c r="AP46" s="23"/>
      <c r="AQ46" s="22"/>
      <c r="AR46" s="22"/>
      <c r="AS46" s="22"/>
      <c r="AT46" s="22"/>
      <c r="AU46" s="22"/>
      <c r="AV46" s="22"/>
      <c r="AW46" s="22"/>
      <c r="AX46" s="22"/>
      <c r="AY46" s="22"/>
      <c r="AZ46" s="22"/>
      <c r="BA46" s="22"/>
      <c r="BB46" s="22"/>
      <c r="BC46" s="22"/>
      <c r="BD46" s="22"/>
      <c r="BE46" s="22"/>
      <c r="BF46" s="22"/>
      <c r="BG46" s="22"/>
      <c r="BH46" s="22"/>
      <c r="BI46" s="22"/>
      <c r="BL46" s="169"/>
    </row>
    <row r="47" spans="1:64" s="28" customFormat="1" ht="14.25" x14ac:dyDescent="0.15">
      <c r="A47" s="30"/>
      <c r="B47" s="30"/>
      <c r="C47" s="23"/>
      <c r="D47" s="29"/>
      <c r="E47" s="29"/>
      <c r="F47" s="22"/>
      <c r="G47" s="22"/>
      <c r="H47" s="22"/>
      <c r="I47" s="22"/>
      <c r="J47" s="22"/>
      <c r="K47" s="22"/>
      <c r="L47" s="22"/>
      <c r="M47" s="22"/>
      <c r="N47" s="22"/>
      <c r="O47" s="22"/>
      <c r="P47" s="22"/>
      <c r="Q47" s="22"/>
      <c r="R47" s="22"/>
      <c r="S47" s="22"/>
      <c r="T47" s="22"/>
      <c r="U47" s="22"/>
      <c r="V47" s="22"/>
      <c r="W47" s="22"/>
      <c r="X47" s="22"/>
      <c r="Y47" s="22"/>
      <c r="Z47" s="22"/>
      <c r="AA47" s="22"/>
      <c r="AB47" s="22"/>
      <c r="AC47" s="22"/>
      <c r="AD47" s="23"/>
      <c r="AE47" s="23"/>
      <c r="AF47" s="23"/>
      <c r="AG47" s="23"/>
      <c r="AH47" s="23"/>
      <c r="AI47" s="23"/>
      <c r="AJ47" s="23"/>
      <c r="AK47" s="23"/>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L47" s="169"/>
    </row>
    <row r="48" spans="1:64" s="28" customFormat="1" ht="14.25" x14ac:dyDescent="0.15">
      <c r="A48" s="30"/>
      <c r="B48" s="30"/>
      <c r="C48" s="29"/>
      <c r="D48" s="29"/>
      <c r="E48" s="29"/>
      <c r="F48" s="29"/>
      <c r="G48" s="29"/>
      <c r="H48" s="29"/>
      <c r="AD48" s="22"/>
      <c r="AE48" s="22"/>
      <c r="AF48" s="22"/>
      <c r="AG48" s="22"/>
      <c r="AH48" s="22"/>
      <c r="AI48" s="22"/>
      <c r="AJ48" s="22"/>
      <c r="AK48" s="22"/>
      <c r="AL48" s="22"/>
      <c r="AM48" s="22"/>
      <c r="AN48" s="22"/>
      <c r="AO48" s="22"/>
      <c r="AP48" s="22"/>
    </row>
    <row r="49" spans="1:66" s="28" customFormat="1" ht="14.25" x14ac:dyDescent="0.15">
      <c r="A49" s="30"/>
      <c r="B49" s="30"/>
      <c r="C49" s="29"/>
      <c r="D49" s="29"/>
      <c r="E49" s="29"/>
      <c r="F49" s="29"/>
      <c r="G49" s="29"/>
      <c r="H49" s="29"/>
      <c r="AD49" s="22"/>
      <c r="AE49" s="22"/>
      <c r="AF49" s="22"/>
      <c r="AG49" s="22"/>
      <c r="AH49" s="22"/>
      <c r="AI49" s="22"/>
      <c r="AJ49" s="22"/>
      <c r="AK49" s="22"/>
    </row>
    <row r="50" spans="1:66" s="28" customFormat="1" ht="21" customHeight="1" x14ac:dyDescent="0.15">
      <c r="A50" s="30"/>
      <c r="B50" s="30"/>
      <c r="C50" s="29"/>
      <c r="D50" s="29"/>
      <c r="E50" s="29"/>
      <c r="F50" s="29"/>
      <c r="G50" s="29"/>
      <c r="H50" s="29"/>
    </row>
    <row r="51" spans="1:66" s="28" customFormat="1" ht="21" customHeight="1" x14ac:dyDescent="0.15">
      <c r="A51" s="30"/>
      <c r="B51" s="30"/>
      <c r="C51" s="29"/>
      <c r="D51" s="29"/>
      <c r="E51" s="29"/>
      <c r="F51" s="29"/>
      <c r="G51" s="29"/>
      <c r="H51" s="29"/>
    </row>
    <row r="52" spans="1:66" s="28" customFormat="1" ht="21" customHeight="1" x14ac:dyDescent="0.15">
      <c r="A52" s="30"/>
      <c r="B52" s="30"/>
      <c r="C52" s="29"/>
      <c r="D52" s="29"/>
      <c r="E52" s="29"/>
      <c r="F52" s="29"/>
      <c r="G52" s="29"/>
      <c r="H52" s="29"/>
    </row>
    <row r="53" spans="1:66" s="28" customFormat="1" ht="21" customHeight="1" x14ac:dyDescent="0.15">
      <c r="A53" s="30"/>
      <c r="B53" s="30"/>
      <c r="C53" s="29"/>
      <c r="D53" s="29"/>
      <c r="E53" s="29"/>
      <c r="F53" s="29"/>
      <c r="G53" s="29"/>
      <c r="H53" s="29"/>
    </row>
    <row r="54" spans="1:66" s="28" customFormat="1" ht="21" customHeight="1" x14ac:dyDescent="0.15">
      <c r="A54" s="30"/>
      <c r="B54" s="30"/>
      <c r="C54" s="29"/>
      <c r="D54" s="29"/>
      <c r="E54" s="29"/>
      <c r="F54" s="29"/>
      <c r="G54" s="29"/>
      <c r="H54" s="29"/>
    </row>
    <row r="55" spans="1:66" s="28" customFormat="1" ht="21" customHeight="1" x14ac:dyDescent="0.15">
      <c r="A55" s="30"/>
      <c r="B55" s="30"/>
      <c r="C55" s="29"/>
      <c r="D55" s="29"/>
      <c r="E55" s="29"/>
      <c r="F55" s="29"/>
      <c r="G55" s="29"/>
      <c r="H55" s="29"/>
    </row>
    <row r="56" spans="1:66" s="28" customFormat="1" ht="21" customHeight="1" x14ac:dyDescent="0.15">
      <c r="A56" s="30"/>
      <c r="B56" s="30"/>
      <c r="C56" s="29"/>
      <c r="D56" s="29"/>
      <c r="E56" s="29"/>
      <c r="F56" s="29"/>
      <c r="G56" s="29"/>
      <c r="H56" s="29"/>
      <c r="BJ56" s="1"/>
      <c r="BK56" s="1"/>
      <c r="BL56" s="1"/>
      <c r="BM56" s="1"/>
      <c r="BN56" s="1"/>
    </row>
    <row r="57" spans="1:66" ht="21" customHeight="1" x14ac:dyDescent="0.15">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6" ht="21" customHeight="1" x14ac:dyDescent="0.15">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6" ht="21" customHeight="1" x14ac:dyDescent="0.15">
      <c r="AD59" s="28"/>
      <c r="AE59" s="28"/>
      <c r="AF59" s="28"/>
      <c r="AG59" s="28"/>
      <c r="AH59" s="28"/>
      <c r="AI59" s="28"/>
      <c r="AJ59" s="28"/>
      <c r="AK59" s="28"/>
      <c r="AL59" s="28"/>
      <c r="AM59" s="28"/>
      <c r="AN59" s="28"/>
      <c r="AO59" s="28"/>
      <c r="AP59" s="28"/>
    </row>
    <row r="60" spans="1:66" ht="21" customHeight="1" x14ac:dyDescent="0.15">
      <c r="AD60" s="28"/>
      <c r="AE60" s="28"/>
      <c r="AF60" s="28"/>
      <c r="AG60" s="28"/>
      <c r="AH60" s="28"/>
      <c r="AI60" s="28"/>
      <c r="AJ60" s="28"/>
      <c r="AK60" s="28"/>
    </row>
  </sheetData>
  <mergeCells count="169">
    <mergeCell ref="AW33:BD33"/>
    <mergeCell ref="BE33:BG33"/>
    <mergeCell ref="BH33:BI33"/>
    <mergeCell ref="BL46:BL47"/>
    <mergeCell ref="BA31:BD31"/>
    <mergeCell ref="BE31:BG31"/>
    <mergeCell ref="BH31:BI31"/>
    <mergeCell ref="BA32:BD32"/>
    <mergeCell ref="BE32:BG32"/>
    <mergeCell ref="BH32:BI32"/>
    <mergeCell ref="C30:X30"/>
    <mergeCell ref="BA30:BC30"/>
    <mergeCell ref="BD30:BF30"/>
    <mergeCell ref="BG30:BI30"/>
    <mergeCell ref="C29:J29"/>
    <mergeCell ref="K29:Q29"/>
    <mergeCell ref="R29:X29"/>
    <mergeCell ref="BA29:BC29"/>
    <mergeCell ref="BD29:BF29"/>
    <mergeCell ref="BG29:BI29"/>
    <mergeCell ref="C27:J27"/>
    <mergeCell ref="K27:Q27"/>
    <mergeCell ref="R27:X27"/>
    <mergeCell ref="BA27:BC27"/>
    <mergeCell ref="BD27:BF27"/>
    <mergeCell ref="BG27:BI27"/>
    <mergeCell ref="C28:J28"/>
    <mergeCell ref="K28:Q28"/>
    <mergeCell ref="R28:X28"/>
    <mergeCell ref="BA28:BC28"/>
    <mergeCell ref="BD28:BF28"/>
    <mergeCell ref="BG28:BI28"/>
    <mergeCell ref="C25:J25"/>
    <mergeCell ref="K25:Q25"/>
    <mergeCell ref="R25:X25"/>
    <mergeCell ref="BA25:BC25"/>
    <mergeCell ref="BD25:BF25"/>
    <mergeCell ref="BG25:BI25"/>
    <mergeCell ref="C26:J26"/>
    <mergeCell ref="K26:Q26"/>
    <mergeCell ref="R26:X26"/>
    <mergeCell ref="BA26:BC26"/>
    <mergeCell ref="BD26:BF26"/>
    <mergeCell ref="BG26:BI26"/>
    <mergeCell ref="C23:J23"/>
    <mergeCell ref="K23:Q23"/>
    <mergeCell ref="R23:X23"/>
    <mergeCell ref="BA23:BC23"/>
    <mergeCell ref="BD23:BF23"/>
    <mergeCell ref="BG23:BI23"/>
    <mergeCell ref="C24:J24"/>
    <mergeCell ref="K24:Q24"/>
    <mergeCell ref="R24:X24"/>
    <mergeCell ref="BA24:BC24"/>
    <mergeCell ref="BD24:BF24"/>
    <mergeCell ref="BG24:BI24"/>
    <mergeCell ref="C21:J21"/>
    <mergeCell ref="K21:Q21"/>
    <mergeCell ref="R21:X21"/>
    <mergeCell ref="BA21:BC21"/>
    <mergeCell ref="BD21:BF21"/>
    <mergeCell ref="BG21:BI21"/>
    <mergeCell ref="C22:J22"/>
    <mergeCell ref="K22:Q22"/>
    <mergeCell ref="R22:X22"/>
    <mergeCell ref="BA22:BC22"/>
    <mergeCell ref="BD22:BF22"/>
    <mergeCell ref="BG22:BI22"/>
    <mergeCell ref="C19:J19"/>
    <mergeCell ref="K19:Q19"/>
    <mergeCell ref="R19:X19"/>
    <mergeCell ref="BA19:BC19"/>
    <mergeCell ref="BD19:BF19"/>
    <mergeCell ref="BG19:BI19"/>
    <mergeCell ref="C20:J20"/>
    <mergeCell ref="K20:Q20"/>
    <mergeCell ref="R20:X20"/>
    <mergeCell ref="BA20:BC20"/>
    <mergeCell ref="BD20:BF20"/>
    <mergeCell ref="BG20:BI20"/>
    <mergeCell ref="C17:J17"/>
    <mergeCell ref="K17:Q17"/>
    <mergeCell ref="R17:X17"/>
    <mergeCell ref="BA17:BC17"/>
    <mergeCell ref="BD17:BF17"/>
    <mergeCell ref="BG17:BI17"/>
    <mergeCell ref="C18:J18"/>
    <mergeCell ref="K18:Q18"/>
    <mergeCell ref="R18:X18"/>
    <mergeCell ref="BA18:BC18"/>
    <mergeCell ref="BD18:BF18"/>
    <mergeCell ref="BG18:BI18"/>
    <mergeCell ref="C15:J15"/>
    <mergeCell ref="K15:Q15"/>
    <mergeCell ref="R15:X15"/>
    <mergeCell ref="BA15:BC15"/>
    <mergeCell ref="BD15:BF15"/>
    <mergeCell ref="BG15:BI15"/>
    <mergeCell ref="C16:J16"/>
    <mergeCell ref="K16:Q16"/>
    <mergeCell ref="R16:X16"/>
    <mergeCell ref="BA16:BC16"/>
    <mergeCell ref="BD16:BF16"/>
    <mergeCell ref="BG16:BI16"/>
    <mergeCell ref="C13:J13"/>
    <mergeCell ref="K13:Q13"/>
    <mergeCell ref="R13:X13"/>
    <mergeCell ref="BA13:BC13"/>
    <mergeCell ref="BD13:BF13"/>
    <mergeCell ref="BG13:BI13"/>
    <mergeCell ref="C14:J14"/>
    <mergeCell ref="K14:Q14"/>
    <mergeCell ref="R14:X14"/>
    <mergeCell ref="BA14:BC14"/>
    <mergeCell ref="BD14:BF14"/>
    <mergeCell ref="BG14:BI14"/>
    <mergeCell ref="C11:J11"/>
    <mergeCell ref="K11:Q11"/>
    <mergeCell ref="R11:X11"/>
    <mergeCell ref="BA11:BC11"/>
    <mergeCell ref="BD11:BF11"/>
    <mergeCell ref="BG11:BI11"/>
    <mergeCell ref="C12:J12"/>
    <mergeCell ref="K12:Q12"/>
    <mergeCell ref="R12:X12"/>
    <mergeCell ref="BA12:BC12"/>
    <mergeCell ref="BD12:BF12"/>
    <mergeCell ref="BG12:BI12"/>
    <mergeCell ref="BG6:BI8"/>
    <mergeCell ref="BJ7:BJ8"/>
    <mergeCell ref="C9:J9"/>
    <mergeCell ref="K9:Q9"/>
    <mergeCell ref="R9:X9"/>
    <mergeCell ref="BA9:BC9"/>
    <mergeCell ref="BD9:BF9"/>
    <mergeCell ref="BG9:BI9"/>
    <mergeCell ref="C10:J10"/>
    <mergeCell ref="K10:Q10"/>
    <mergeCell ref="R10:X10"/>
    <mergeCell ref="BA10:BC10"/>
    <mergeCell ref="BD10:BF10"/>
    <mergeCell ref="BG10:BI10"/>
    <mergeCell ref="C6:J8"/>
    <mergeCell ref="K6:Q8"/>
    <mergeCell ref="R6:X8"/>
    <mergeCell ref="Y6:AE6"/>
    <mergeCell ref="AF6:AL6"/>
    <mergeCell ref="AM6:AS6"/>
    <mergeCell ref="AT6:AZ6"/>
    <mergeCell ref="BA6:BC8"/>
    <mergeCell ref="BD6:BF8"/>
    <mergeCell ref="AM5:AQ5"/>
    <mergeCell ref="AR5:AW5"/>
    <mergeCell ref="C2:BI2"/>
    <mergeCell ref="AT3:BC3"/>
    <mergeCell ref="BD3:BE3"/>
    <mergeCell ref="BF3:BI3"/>
    <mergeCell ref="C4:G4"/>
    <mergeCell ref="H4:M4"/>
    <mergeCell ref="N4:R4"/>
    <mergeCell ref="S4:AA4"/>
    <mergeCell ref="AB4:AF4"/>
    <mergeCell ref="AG4:AL4"/>
    <mergeCell ref="C5:G5"/>
    <mergeCell ref="H5:M5"/>
    <mergeCell ref="N5:R5"/>
    <mergeCell ref="S5:AA5"/>
    <mergeCell ref="AB5:AF5"/>
    <mergeCell ref="AG5:AL5"/>
  </mergeCells>
  <phoneticPr fontId="2"/>
  <dataValidations count="7">
    <dataValidation type="list" allowBlank="1" showInputMessage="1" showErrorMessage="1" sqref="C10:J29" xr:uid="{00000000-0002-0000-0500-000000000000}">
      <formula1>$A$17:$A$22</formula1>
    </dataValidation>
    <dataValidation type="list" allowBlank="1" showInputMessage="1" showErrorMessage="1" sqref="BD3:BE3" xr:uid="{00000000-0002-0000-0500-000001000000}">
      <formula1>$A$3:$A$15</formula1>
    </dataValidation>
    <dataValidation type="list" allowBlank="1" showInputMessage="1" showErrorMessage="1" sqref="AG4:AL4" xr:uid="{00000000-0002-0000-0500-000002000000}">
      <formula1>$A$36:$A$37</formula1>
    </dataValidation>
    <dataValidation type="list" allowBlank="1" showInputMessage="1" showErrorMessage="1" sqref="S5:AA5" xr:uid="{00000000-0002-0000-0500-000003000000}">
      <formula1>$A$33:$A$34</formula1>
    </dataValidation>
    <dataValidation type="list" allowBlank="1" showInputMessage="1" showErrorMessage="1" sqref="AG5:AL5 AY5:AZ5" xr:uid="{00000000-0002-0000-0500-000004000000}">
      <formula1>$A$31:$A$31</formula1>
    </dataValidation>
    <dataValidation type="list" allowBlank="1" showInputMessage="1" showErrorMessage="1" sqref="AR5:AW5" xr:uid="{00000000-0002-0000-0500-000005000000}">
      <formula1>$A$39:$A$41</formula1>
    </dataValidation>
    <dataValidation type="list" allowBlank="1" showInputMessage="1" showErrorMessage="1" sqref="K9:Q29" xr:uid="{00000000-0002-0000-0500-000006000000}">
      <formula1>$A$24:$A$29</formula1>
    </dataValidation>
  </dataValidations>
  <printOptions horizontalCentered="1"/>
  <pageMargins left="0.39370078740157483" right="0.39370078740157483" top="0.59055118110236227" bottom="0.39370078740157483" header="0.39370078740157483" footer="0.39370078740157483"/>
  <pageSetup paperSize="9" scale="8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J55"/>
  <sheetViews>
    <sheetView showGridLines="0" view="pageBreakPreview" topLeftCell="B1" zoomScaleNormal="100" zoomScaleSheetLayoutView="100" workbookViewId="0">
      <selection activeCell="B2" sqref="B2:BH2"/>
    </sheetView>
  </sheetViews>
  <sheetFormatPr defaultRowHeight="21" customHeight="1" x14ac:dyDescent="0.15"/>
  <cols>
    <col min="1" max="1" width="16.375" style="30" hidden="1" customWidth="1"/>
    <col min="2" max="7" width="2.625" style="24" customWidth="1"/>
    <col min="8" max="23" width="2.625" style="1" customWidth="1"/>
    <col min="24" max="51" width="3.125" style="1" customWidth="1"/>
    <col min="52" max="59" width="2.625" style="1" customWidth="1"/>
    <col min="60" max="60" width="2.75" style="1" customWidth="1"/>
    <col min="61" max="62" width="9.875" style="1" hidden="1" customWidth="1"/>
    <col min="63" max="63" width="9.875" style="1" customWidth="1"/>
    <col min="64" max="64" width="9" style="1" customWidth="1"/>
    <col min="65" max="16384" width="9" style="1"/>
  </cols>
  <sheetData>
    <row r="1" spans="1:62" ht="21" customHeight="1" x14ac:dyDescent="0.15">
      <c r="B1" s="85" t="s">
        <v>169</v>
      </c>
    </row>
    <row r="2" spans="1:62" ht="21" customHeight="1" thickBot="1" x14ac:dyDescent="0.2">
      <c r="B2" s="204" t="s">
        <v>149</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33" t="s">
        <v>26</v>
      </c>
    </row>
    <row r="3" spans="1:62"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6" t="s">
        <v>11</v>
      </c>
      <c r="AT3" s="157"/>
      <c r="AU3" s="157"/>
      <c r="AV3" s="157"/>
      <c r="AW3" s="157"/>
      <c r="AX3" s="157"/>
      <c r="AY3" s="157"/>
      <c r="AZ3" s="157"/>
      <c r="BA3" s="157"/>
      <c r="BB3" s="157"/>
      <c r="BC3" s="163"/>
      <c r="BD3" s="164"/>
      <c r="BE3" s="144" t="s">
        <v>153</v>
      </c>
      <c r="BF3" s="144"/>
      <c r="BG3" s="144"/>
      <c r="BH3" s="167"/>
      <c r="BI3" s="32">
        <f>BC3*4</f>
        <v>0</v>
      </c>
    </row>
    <row r="4" spans="1:62" s="3" customFormat="1" ht="21" customHeight="1" thickBot="1" x14ac:dyDescent="0.2">
      <c r="A4" s="31">
        <v>33</v>
      </c>
      <c r="B4" s="137" t="s">
        <v>13</v>
      </c>
      <c r="C4" s="138"/>
      <c r="D4" s="138"/>
      <c r="E4" s="138"/>
      <c r="F4" s="139"/>
      <c r="G4" s="140"/>
      <c r="H4" s="141"/>
      <c r="I4" s="141"/>
      <c r="J4" s="141"/>
      <c r="K4" s="141"/>
      <c r="L4" s="142"/>
      <c r="M4" s="156" t="s">
        <v>57</v>
      </c>
      <c r="N4" s="157"/>
      <c r="O4" s="157"/>
      <c r="P4" s="157"/>
      <c r="Q4" s="157"/>
      <c r="R4" s="111"/>
      <c r="S4" s="112"/>
      <c r="T4" s="112"/>
      <c r="U4" s="112"/>
      <c r="V4" s="112"/>
      <c r="W4" s="112"/>
      <c r="X4" s="112"/>
      <c r="Y4" s="112"/>
      <c r="Z4" s="113"/>
      <c r="AA4" s="87" t="s">
        <v>134</v>
      </c>
      <c r="AB4" s="88"/>
      <c r="AC4" s="88"/>
      <c r="AD4" s="88"/>
      <c r="AE4" s="308"/>
      <c r="AF4" s="309"/>
      <c r="AG4" s="310"/>
      <c r="AH4" s="311"/>
    </row>
    <row r="5" spans="1:62" s="3" customFormat="1" ht="21" customHeight="1" x14ac:dyDescent="0.15">
      <c r="A5" s="31">
        <v>34</v>
      </c>
      <c r="B5" s="184" t="s">
        <v>0</v>
      </c>
      <c r="C5" s="185"/>
      <c r="D5" s="185"/>
      <c r="E5" s="185"/>
      <c r="F5" s="185"/>
      <c r="G5" s="185"/>
      <c r="H5" s="185"/>
      <c r="I5" s="185"/>
      <c r="J5" s="192" t="s">
        <v>1</v>
      </c>
      <c r="K5" s="192"/>
      <c r="L5" s="192"/>
      <c r="M5" s="192"/>
      <c r="N5" s="192"/>
      <c r="O5" s="192"/>
      <c r="P5" s="192"/>
      <c r="Q5" s="185" t="s">
        <v>2</v>
      </c>
      <c r="R5" s="185"/>
      <c r="S5" s="185"/>
      <c r="T5" s="185"/>
      <c r="U5" s="185"/>
      <c r="V5" s="185"/>
      <c r="W5" s="201"/>
      <c r="X5" s="218" t="s">
        <v>5</v>
      </c>
      <c r="Y5" s="219"/>
      <c r="Z5" s="219"/>
      <c r="AA5" s="219"/>
      <c r="AB5" s="219"/>
      <c r="AC5" s="219"/>
      <c r="AD5" s="220"/>
      <c r="AE5" s="218" t="s">
        <v>6</v>
      </c>
      <c r="AF5" s="219"/>
      <c r="AG5" s="219"/>
      <c r="AH5" s="219"/>
      <c r="AI5" s="219"/>
      <c r="AJ5" s="219"/>
      <c r="AK5" s="220"/>
      <c r="AL5" s="218" t="s">
        <v>7</v>
      </c>
      <c r="AM5" s="219"/>
      <c r="AN5" s="219"/>
      <c r="AO5" s="219"/>
      <c r="AP5" s="219"/>
      <c r="AQ5" s="219"/>
      <c r="AR5" s="220"/>
      <c r="AS5" s="218" t="s">
        <v>8</v>
      </c>
      <c r="AT5" s="219"/>
      <c r="AU5" s="219"/>
      <c r="AV5" s="219"/>
      <c r="AW5" s="219"/>
      <c r="AX5" s="219"/>
      <c r="AY5" s="312"/>
      <c r="AZ5" s="313" t="s">
        <v>3</v>
      </c>
      <c r="BA5" s="192"/>
      <c r="BB5" s="192"/>
      <c r="BC5" s="170" t="s">
        <v>9</v>
      </c>
      <c r="BD5" s="170"/>
      <c r="BE5" s="170"/>
      <c r="BF5" s="170" t="s">
        <v>4</v>
      </c>
      <c r="BG5" s="170"/>
      <c r="BH5" s="171"/>
    </row>
    <row r="6" spans="1:62" s="3" customFormat="1" ht="21" customHeight="1" x14ac:dyDescent="0.15">
      <c r="A6" s="31">
        <v>35</v>
      </c>
      <c r="B6" s="186"/>
      <c r="C6" s="187"/>
      <c r="D6" s="187"/>
      <c r="E6" s="187"/>
      <c r="F6" s="187"/>
      <c r="G6" s="187"/>
      <c r="H6" s="187"/>
      <c r="I6" s="187"/>
      <c r="J6" s="194"/>
      <c r="K6" s="194"/>
      <c r="L6" s="194"/>
      <c r="M6" s="194"/>
      <c r="N6" s="194"/>
      <c r="O6" s="194"/>
      <c r="P6" s="194"/>
      <c r="Q6" s="187"/>
      <c r="R6" s="187"/>
      <c r="S6" s="187"/>
      <c r="T6" s="187"/>
      <c r="U6" s="187"/>
      <c r="V6" s="187"/>
      <c r="W6" s="202"/>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7">
        <v>28</v>
      </c>
      <c r="AZ6" s="193"/>
      <c r="BA6" s="194"/>
      <c r="BB6" s="194"/>
      <c r="BC6" s="172"/>
      <c r="BD6" s="172"/>
      <c r="BE6" s="172"/>
      <c r="BF6" s="172"/>
      <c r="BG6" s="172"/>
      <c r="BH6" s="173"/>
      <c r="BI6" s="199" t="s">
        <v>27</v>
      </c>
    </row>
    <row r="7" spans="1:62" s="3" customFormat="1" ht="21" customHeight="1" thickBot="1" x14ac:dyDescent="0.2">
      <c r="A7" s="31">
        <v>36</v>
      </c>
      <c r="B7" s="188"/>
      <c r="C7" s="189"/>
      <c r="D7" s="189"/>
      <c r="E7" s="189"/>
      <c r="F7" s="189"/>
      <c r="G7" s="189"/>
      <c r="H7" s="189"/>
      <c r="I7" s="189"/>
      <c r="J7" s="196"/>
      <c r="K7" s="196"/>
      <c r="L7" s="196"/>
      <c r="M7" s="196"/>
      <c r="N7" s="196"/>
      <c r="O7" s="196"/>
      <c r="P7" s="196"/>
      <c r="Q7" s="189"/>
      <c r="R7" s="189"/>
      <c r="S7" s="189"/>
      <c r="T7" s="189"/>
      <c r="U7" s="189"/>
      <c r="V7" s="189"/>
      <c r="W7" s="203"/>
      <c r="X7" s="8"/>
      <c r="Y7" s="9"/>
      <c r="Z7" s="9"/>
      <c r="AA7" s="9"/>
      <c r="AB7" s="9"/>
      <c r="AC7" s="9"/>
      <c r="AD7" s="10"/>
      <c r="AE7" s="11"/>
      <c r="AF7" s="9"/>
      <c r="AG7" s="9"/>
      <c r="AH7" s="9"/>
      <c r="AI7" s="9"/>
      <c r="AJ7" s="9"/>
      <c r="AK7" s="10"/>
      <c r="AL7" s="11"/>
      <c r="AM7" s="9"/>
      <c r="AN7" s="9"/>
      <c r="AO7" s="9"/>
      <c r="AP7" s="9"/>
      <c r="AQ7" s="9"/>
      <c r="AR7" s="10"/>
      <c r="AS7" s="11"/>
      <c r="AT7" s="9"/>
      <c r="AU7" s="9"/>
      <c r="AV7" s="9"/>
      <c r="AW7" s="9"/>
      <c r="AX7" s="9"/>
      <c r="AY7" s="12"/>
      <c r="AZ7" s="195"/>
      <c r="BA7" s="196"/>
      <c r="BB7" s="196"/>
      <c r="BC7" s="174"/>
      <c r="BD7" s="174"/>
      <c r="BE7" s="174"/>
      <c r="BF7" s="174"/>
      <c r="BG7" s="174"/>
      <c r="BH7" s="175"/>
      <c r="BI7" s="200"/>
    </row>
    <row r="8" spans="1:62" s="3" customFormat="1" ht="21" customHeight="1" thickBot="1" x14ac:dyDescent="0.2">
      <c r="A8" s="31">
        <v>37</v>
      </c>
      <c r="B8" s="181" t="s">
        <v>10</v>
      </c>
      <c r="C8" s="182"/>
      <c r="D8" s="182"/>
      <c r="E8" s="182"/>
      <c r="F8" s="182"/>
      <c r="G8" s="182"/>
      <c r="H8" s="182"/>
      <c r="I8" s="182"/>
      <c r="J8" s="222"/>
      <c r="K8" s="222"/>
      <c r="L8" s="222"/>
      <c r="M8" s="222"/>
      <c r="N8" s="222"/>
      <c r="O8" s="222"/>
      <c r="P8" s="222"/>
      <c r="Q8" s="211"/>
      <c r="R8" s="211"/>
      <c r="S8" s="211"/>
      <c r="T8" s="211"/>
      <c r="U8" s="211"/>
      <c r="V8" s="211"/>
      <c r="W8" s="212"/>
      <c r="X8" s="51"/>
      <c r="Y8" s="52"/>
      <c r="Z8" s="52"/>
      <c r="AA8" s="52"/>
      <c r="AB8" s="52"/>
      <c r="AC8" s="52"/>
      <c r="AD8" s="53"/>
      <c r="AE8" s="51"/>
      <c r="AF8" s="52"/>
      <c r="AG8" s="52"/>
      <c r="AH8" s="52"/>
      <c r="AI8" s="52"/>
      <c r="AJ8" s="52"/>
      <c r="AK8" s="53"/>
      <c r="AL8" s="51"/>
      <c r="AM8" s="52"/>
      <c r="AN8" s="52"/>
      <c r="AO8" s="52"/>
      <c r="AP8" s="52"/>
      <c r="AQ8" s="52"/>
      <c r="AR8" s="53"/>
      <c r="AS8" s="51"/>
      <c r="AT8" s="52"/>
      <c r="AU8" s="52"/>
      <c r="AV8" s="52"/>
      <c r="AW8" s="52"/>
      <c r="AX8" s="52"/>
      <c r="AY8" s="54"/>
      <c r="AZ8" s="213" t="str">
        <f t="shared" ref="AZ8:AZ29" si="0">IF(Q8="","",SUM(X8:AY8))</f>
        <v/>
      </c>
      <c r="BA8" s="213"/>
      <c r="BB8" s="214"/>
      <c r="BC8" s="208" t="str">
        <f t="shared" ref="BC8:BC29" si="1">IF(Q8="","",AZ8/4)</f>
        <v/>
      </c>
      <c r="BD8" s="209"/>
      <c r="BE8" s="223"/>
      <c r="BF8" s="208" t="str">
        <f t="shared" ref="BF8:BF29" si="2">IF(Q8="","",IF(AZ8/$BI$3&gt;=1,1,ROUNDDOWN(AZ8/$BI$3,1)))</f>
        <v/>
      </c>
      <c r="BG8" s="209"/>
      <c r="BH8" s="210"/>
      <c r="BI8" s="32">
        <f>IF(AZ8="",0,AZ8/BI3)</f>
        <v>0</v>
      </c>
    </row>
    <row r="9" spans="1:62" s="3" customFormat="1" ht="21" customHeight="1" thickTop="1" x14ac:dyDescent="0.15">
      <c r="A9" s="31">
        <v>38</v>
      </c>
      <c r="B9" s="314" t="s">
        <v>135</v>
      </c>
      <c r="C9" s="315"/>
      <c r="D9" s="315"/>
      <c r="E9" s="315"/>
      <c r="F9" s="315"/>
      <c r="G9" s="315"/>
      <c r="H9" s="315"/>
      <c r="I9" s="316"/>
      <c r="J9" s="221"/>
      <c r="K9" s="221"/>
      <c r="L9" s="221"/>
      <c r="M9" s="221"/>
      <c r="N9" s="221"/>
      <c r="O9" s="221"/>
      <c r="P9" s="221"/>
      <c r="Q9" s="228"/>
      <c r="R9" s="228"/>
      <c r="S9" s="228"/>
      <c r="T9" s="228"/>
      <c r="U9" s="228"/>
      <c r="V9" s="228"/>
      <c r="W9" s="229"/>
      <c r="X9" s="35"/>
      <c r="Y9" s="36"/>
      <c r="Z9" s="36"/>
      <c r="AA9" s="36"/>
      <c r="AB9" s="36"/>
      <c r="AC9" s="36"/>
      <c r="AD9" s="37"/>
      <c r="AE9" s="35"/>
      <c r="AF9" s="36"/>
      <c r="AG9" s="36"/>
      <c r="AH9" s="36"/>
      <c r="AI9" s="36"/>
      <c r="AJ9" s="36"/>
      <c r="AK9" s="37"/>
      <c r="AL9" s="35"/>
      <c r="AM9" s="36"/>
      <c r="AN9" s="36"/>
      <c r="AO9" s="36"/>
      <c r="AP9" s="36"/>
      <c r="AQ9" s="36"/>
      <c r="AR9" s="37"/>
      <c r="AS9" s="35"/>
      <c r="AT9" s="36"/>
      <c r="AU9" s="36"/>
      <c r="AV9" s="36"/>
      <c r="AW9" s="36"/>
      <c r="AX9" s="36"/>
      <c r="AY9" s="38"/>
      <c r="AZ9" s="197" t="str">
        <f t="shared" si="0"/>
        <v/>
      </c>
      <c r="BA9" s="197"/>
      <c r="BB9" s="198"/>
      <c r="BC9" s="205" t="str">
        <f t="shared" si="1"/>
        <v/>
      </c>
      <c r="BD9" s="206"/>
      <c r="BE9" s="224"/>
      <c r="BF9" s="205" t="str">
        <f t="shared" si="2"/>
        <v/>
      </c>
      <c r="BG9" s="206"/>
      <c r="BH9" s="207"/>
      <c r="BI9" s="32">
        <f>IF(AZ9="",0,AZ9/$BI$3)</f>
        <v>0</v>
      </c>
      <c r="BJ9" s="72" t="s">
        <v>136</v>
      </c>
    </row>
    <row r="10" spans="1:62" s="3" customFormat="1" ht="21" customHeight="1" x14ac:dyDescent="0.15">
      <c r="A10" s="31">
        <v>39</v>
      </c>
      <c r="B10" s="183"/>
      <c r="C10" s="168"/>
      <c r="D10" s="168"/>
      <c r="E10" s="168"/>
      <c r="F10" s="168"/>
      <c r="G10" s="168"/>
      <c r="H10" s="168"/>
      <c r="I10" s="168"/>
      <c r="J10" s="168"/>
      <c r="K10" s="168"/>
      <c r="L10" s="168"/>
      <c r="M10" s="168"/>
      <c r="N10" s="168"/>
      <c r="O10" s="168"/>
      <c r="P10" s="168"/>
      <c r="Q10" s="125"/>
      <c r="R10" s="125"/>
      <c r="S10" s="125"/>
      <c r="T10" s="125"/>
      <c r="U10" s="125"/>
      <c r="V10" s="125"/>
      <c r="W10" s="126"/>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65" t="str">
        <f t="shared" si="0"/>
        <v/>
      </c>
      <c r="BA10" s="165"/>
      <c r="BB10" s="166"/>
      <c r="BC10" s="127" t="str">
        <f t="shared" si="1"/>
        <v/>
      </c>
      <c r="BD10" s="128"/>
      <c r="BE10" s="130"/>
      <c r="BF10" s="127" t="str">
        <f t="shared" si="2"/>
        <v/>
      </c>
      <c r="BG10" s="128"/>
      <c r="BH10" s="129"/>
      <c r="BI10" s="32">
        <f t="shared" ref="BI10:BI29" si="3">IF(AZ10="",0,AZ10/$BI$3)</f>
        <v>0</v>
      </c>
      <c r="BJ10" s="32">
        <f>IF(B10=$A$18,BI10,IF(B10=$A$19,BI10,0))</f>
        <v>0</v>
      </c>
    </row>
    <row r="11" spans="1:62" s="3" customFormat="1" ht="21" customHeight="1" x14ac:dyDescent="0.15">
      <c r="A11" s="31">
        <v>40</v>
      </c>
      <c r="B11" s="160"/>
      <c r="C11" s="161"/>
      <c r="D11" s="161"/>
      <c r="E11" s="161"/>
      <c r="F11" s="161"/>
      <c r="G11" s="161"/>
      <c r="H11" s="161"/>
      <c r="I11" s="161"/>
      <c r="J11" s="161"/>
      <c r="K11" s="161"/>
      <c r="L11" s="161"/>
      <c r="M11" s="161"/>
      <c r="N11" s="161"/>
      <c r="O11" s="161"/>
      <c r="P11" s="161"/>
      <c r="Q11" s="122"/>
      <c r="R11" s="122"/>
      <c r="S11" s="122"/>
      <c r="T11" s="122"/>
      <c r="U11" s="122"/>
      <c r="V11" s="122"/>
      <c r="W11" s="123"/>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20" t="str">
        <f t="shared" si="0"/>
        <v/>
      </c>
      <c r="BA11" s="120"/>
      <c r="BB11" s="121"/>
      <c r="BC11" s="101" t="str">
        <f t="shared" si="1"/>
        <v/>
      </c>
      <c r="BD11" s="102"/>
      <c r="BE11" s="103"/>
      <c r="BF11" s="101" t="str">
        <f t="shared" si="2"/>
        <v/>
      </c>
      <c r="BG11" s="102"/>
      <c r="BH11" s="124"/>
      <c r="BI11" s="32">
        <f t="shared" si="3"/>
        <v>0</v>
      </c>
      <c r="BJ11" s="32">
        <f t="shared" ref="BJ11:BJ29" si="4">IF(B11=$A$18,BI11,IF(B11=$A$19,BI11,0))</f>
        <v>0</v>
      </c>
    </row>
    <row r="12" spans="1:62" s="3" customFormat="1" ht="21" customHeight="1" x14ac:dyDescent="0.15">
      <c r="A12" s="31">
        <v>41</v>
      </c>
      <c r="B12" s="160"/>
      <c r="C12" s="161"/>
      <c r="D12" s="161"/>
      <c r="E12" s="161"/>
      <c r="F12" s="161"/>
      <c r="G12" s="161"/>
      <c r="H12" s="161"/>
      <c r="I12" s="161"/>
      <c r="J12" s="161"/>
      <c r="K12" s="161"/>
      <c r="L12" s="161"/>
      <c r="M12" s="161"/>
      <c r="N12" s="161"/>
      <c r="O12" s="161"/>
      <c r="P12" s="161"/>
      <c r="Q12" s="122"/>
      <c r="R12" s="122"/>
      <c r="S12" s="122"/>
      <c r="T12" s="122"/>
      <c r="U12" s="122"/>
      <c r="V12" s="122"/>
      <c r="W12" s="123"/>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20" t="str">
        <f t="shared" si="0"/>
        <v/>
      </c>
      <c r="BA12" s="120"/>
      <c r="BB12" s="121"/>
      <c r="BC12" s="101" t="str">
        <f t="shared" si="1"/>
        <v/>
      </c>
      <c r="BD12" s="102"/>
      <c r="BE12" s="103"/>
      <c r="BF12" s="101" t="str">
        <f t="shared" si="2"/>
        <v/>
      </c>
      <c r="BG12" s="102"/>
      <c r="BH12" s="124"/>
      <c r="BI12" s="32">
        <f t="shared" si="3"/>
        <v>0</v>
      </c>
      <c r="BJ12" s="32">
        <f t="shared" si="4"/>
        <v>0</v>
      </c>
    </row>
    <row r="13" spans="1:62" s="3" customFormat="1" ht="21" customHeight="1" x14ac:dyDescent="0.15">
      <c r="A13" s="31">
        <v>42</v>
      </c>
      <c r="B13" s="160"/>
      <c r="C13" s="161"/>
      <c r="D13" s="161"/>
      <c r="E13" s="161"/>
      <c r="F13" s="161"/>
      <c r="G13" s="161"/>
      <c r="H13" s="161"/>
      <c r="I13" s="161"/>
      <c r="J13" s="161"/>
      <c r="K13" s="161"/>
      <c r="L13" s="161"/>
      <c r="M13" s="161"/>
      <c r="N13" s="161"/>
      <c r="O13" s="161"/>
      <c r="P13" s="161"/>
      <c r="Q13" s="122"/>
      <c r="R13" s="122"/>
      <c r="S13" s="122"/>
      <c r="T13" s="122"/>
      <c r="U13" s="122"/>
      <c r="V13" s="122"/>
      <c r="W13" s="123"/>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20" t="str">
        <f t="shared" si="0"/>
        <v/>
      </c>
      <c r="BA13" s="120"/>
      <c r="BB13" s="121"/>
      <c r="BC13" s="101" t="str">
        <f t="shared" si="1"/>
        <v/>
      </c>
      <c r="BD13" s="102"/>
      <c r="BE13" s="103"/>
      <c r="BF13" s="101" t="str">
        <f t="shared" si="2"/>
        <v/>
      </c>
      <c r="BG13" s="102"/>
      <c r="BH13" s="124"/>
      <c r="BI13" s="32">
        <f t="shared" si="3"/>
        <v>0</v>
      </c>
      <c r="BJ13" s="32">
        <f t="shared" si="4"/>
        <v>0</v>
      </c>
    </row>
    <row r="14" spans="1:62" s="3" customFormat="1" ht="21" customHeight="1" x14ac:dyDescent="0.15">
      <c r="A14" s="31">
        <v>43</v>
      </c>
      <c r="B14" s="160"/>
      <c r="C14" s="161"/>
      <c r="D14" s="161"/>
      <c r="E14" s="161"/>
      <c r="F14" s="161"/>
      <c r="G14" s="161"/>
      <c r="H14" s="161"/>
      <c r="I14" s="161"/>
      <c r="J14" s="161"/>
      <c r="K14" s="161"/>
      <c r="L14" s="161"/>
      <c r="M14" s="161"/>
      <c r="N14" s="161"/>
      <c r="O14" s="161"/>
      <c r="P14" s="161"/>
      <c r="Q14" s="122"/>
      <c r="R14" s="122"/>
      <c r="S14" s="122"/>
      <c r="T14" s="122"/>
      <c r="U14" s="122"/>
      <c r="V14" s="122"/>
      <c r="W14" s="123"/>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20" t="str">
        <f t="shared" si="0"/>
        <v/>
      </c>
      <c r="BA14" s="120"/>
      <c r="BB14" s="121"/>
      <c r="BC14" s="101" t="str">
        <f t="shared" si="1"/>
        <v/>
      </c>
      <c r="BD14" s="102"/>
      <c r="BE14" s="103"/>
      <c r="BF14" s="101" t="str">
        <f t="shared" si="2"/>
        <v/>
      </c>
      <c r="BG14" s="102"/>
      <c r="BH14" s="124"/>
      <c r="BI14" s="32">
        <f t="shared" si="3"/>
        <v>0</v>
      </c>
      <c r="BJ14" s="32">
        <f t="shared" si="4"/>
        <v>0</v>
      </c>
    </row>
    <row r="15" spans="1:62" s="3" customFormat="1" ht="21" customHeight="1" x14ac:dyDescent="0.15">
      <c r="A15" s="31">
        <v>44</v>
      </c>
      <c r="B15" s="160"/>
      <c r="C15" s="161"/>
      <c r="D15" s="161"/>
      <c r="E15" s="161"/>
      <c r="F15" s="161"/>
      <c r="G15" s="161"/>
      <c r="H15" s="161"/>
      <c r="I15" s="161"/>
      <c r="J15" s="161"/>
      <c r="K15" s="161"/>
      <c r="L15" s="161"/>
      <c r="M15" s="161"/>
      <c r="N15" s="161"/>
      <c r="O15" s="161"/>
      <c r="P15" s="161"/>
      <c r="Q15" s="122"/>
      <c r="R15" s="122"/>
      <c r="S15" s="122"/>
      <c r="T15" s="122"/>
      <c r="U15" s="122"/>
      <c r="V15" s="122"/>
      <c r="W15" s="123"/>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20" t="str">
        <f t="shared" si="0"/>
        <v/>
      </c>
      <c r="BA15" s="120"/>
      <c r="BB15" s="121"/>
      <c r="BC15" s="101" t="str">
        <f t="shared" si="1"/>
        <v/>
      </c>
      <c r="BD15" s="102"/>
      <c r="BE15" s="103"/>
      <c r="BF15" s="101" t="str">
        <f t="shared" si="2"/>
        <v/>
      </c>
      <c r="BG15" s="102"/>
      <c r="BH15" s="124"/>
      <c r="BI15" s="32">
        <f t="shared" si="3"/>
        <v>0</v>
      </c>
      <c r="BJ15" s="32">
        <f t="shared" si="4"/>
        <v>0</v>
      </c>
    </row>
    <row r="16" spans="1:62" s="3" customFormat="1" ht="21" customHeight="1" x14ac:dyDescent="0.15">
      <c r="A16" s="31"/>
      <c r="B16" s="160"/>
      <c r="C16" s="161"/>
      <c r="D16" s="161"/>
      <c r="E16" s="161"/>
      <c r="F16" s="161"/>
      <c r="G16" s="161"/>
      <c r="H16" s="161"/>
      <c r="I16" s="161"/>
      <c r="J16" s="161"/>
      <c r="K16" s="161"/>
      <c r="L16" s="161"/>
      <c r="M16" s="161"/>
      <c r="N16" s="161"/>
      <c r="O16" s="161"/>
      <c r="P16" s="161"/>
      <c r="Q16" s="122"/>
      <c r="R16" s="122"/>
      <c r="S16" s="122"/>
      <c r="T16" s="122"/>
      <c r="U16" s="122"/>
      <c r="V16" s="122"/>
      <c r="W16" s="123"/>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20" t="str">
        <f t="shared" si="0"/>
        <v/>
      </c>
      <c r="BA16" s="120"/>
      <c r="BB16" s="121"/>
      <c r="BC16" s="101" t="str">
        <f t="shared" si="1"/>
        <v/>
      </c>
      <c r="BD16" s="102"/>
      <c r="BE16" s="103"/>
      <c r="BF16" s="101" t="str">
        <f t="shared" si="2"/>
        <v/>
      </c>
      <c r="BG16" s="102"/>
      <c r="BH16" s="124"/>
      <c r="BI16" s="32">
        <f t="shared" si="3"/>
        <v>0</v>
      </c>
      <c r="BJ16" s="32">
        <f t="shared" si="4"/>
        <v>0</v>
      </c>
    </row>
    <row r="17" spans="1:62" s="3" customFormat="1" ht="21" customHeight="1" x14ac:dyDescent="0.15">
      <c r="A17" s="31" t="s">
        <v>137</v>
      </c>
      <c r="B17" s="160"/>
      <c r="C17" s="161"/>
      <c r="D17" s="161"/>
      <c r="E17" s="161"/>
      <c r="F17" s="161"/>
      <c r="G17" s="161"/>
      <c r="H17" s="161"/>
      <c r="I17" s="161"/>
      <c r="J17" s="161"/>
      <c r="K17" s="161"/>
      <c r="L17" s="161"/>
      <c r="M17" s="161"/>
      <c r="N17" s="161"/>
      <c r="O17" s="161"/>
      <c r="P17" s="161"/>
      <c r="Q17" s="122"/>
      <c r="R17" s="122"/>
      <c r="S17" s="122"/>
      <c r="T17" s="122"/>
      <c r="U17" s="122"/>
      <c r="V17" s="122"/>
      <c r="W17" s="123"/>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20" t="str">
        <f t="shared" si="0"/>
        <v/>
      </c>
      <c r="BA17" s="120"/>
      <c r="BB17" s="121"/>
      <c r="BC17" s="101" t="str">
        <f t="shared" si="1"/>
        <v/>
      </c>
      <c r="BD17" s="102"/>
      <c r="BE17" s="103"/>
      <c r="BF17" s="101" t="str">
        <f t="shared" si="2"/>
        <v/>
      </c>
      <c r="BG17" s="102"/>
      <c r="BH17" s="124"/>
      <c r="BI17" s="32">
        <f t="shared" si="3"/>
        <v>0</v>
      </c>
      <c r="BJ17" s="32">
        <f t="shared" si="4"/>
        <v>0</v>
      </c>
    </row>
    <row r="18" spans="1:62" s="3" customFormat="1" ht="21" customHeight="1" x14ac:dyDescent="0.15">
      <c r="A18" s="31" t="s">
        <v>138</v>
      </c>
      <c r="B18" s="160"/>
      <c r="C18" s="161"/>
      <c r="D18" s="161"/>
      <c r="E18" s="161"/>
      <c r="F18" s="161"/>
      <c r="G18" s="161"/>
      <c r="H18" s="161"/>
      <c r="I18" s="161"/>
      <c r="J18" s="161"/>
      <c r="K18" s="161"/>
      <c r="L18" s="161"/>
      <c r="M18" s="161"/>
      <c r="N18" s="161"/>
      <c r="O18" s="161"/>
      <c r="P18" s="161"/>
      <c r="Q18" s="122"/>
      <c r="R18" s="122"/>
      <c r="S18" s="122"/>
      <c r="T18" s="122"/>
      <c r="U18" s="122"/>
      <c r="V18" s="122"/>
      <c r="W18" s="123"/>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20" t="str">
        <f t="shared" si="0"/>
        <v/>
      </c>
      <c r="BA18" s="120"/>
      <c r="BB18" s="121"/>
      <c r="BC18" s="101" t="str">
        <f t="shared" si="1"/>
        <v/>
      </c>
      <c r="BD18" s="102"/>
      <c r="BE18" s="103"/>
      <c r="BF18" s="101" t="str">
        <f t="shared" si="2"/>
        <v/>
      </c>
      <c r="BG18" s="102"/>
      <c r="BH18" s="124"/>
      <c r="BI18" s="32">
        <f t="shared" si="3"/>
        <v>0</v>
      </c>
      <c r="BJ18" s="32">
        <f t="shared" si="4"/>
        <v>0</v>
      </c>
    </row>
    <row r="19" spans="1:62" s="3" customFormat="1" ht="21" customHeight="1" x14ac:dyDescent="0.15">
      <c r="A19" s="31" t="s">
        <v>139</v>
      </c>
      <c r="B19" s="160"/>
      <c r="C19" s="161"/>
      <c r="D19" s="161"/>
      <c r="E19" s="161"/>
      <c r="F19" s="161"/>
      <c r="G19" s="161"/>
      <c r="H19" s="161"/>
      <c r="I19" s="161"/>
      <c r="J19" s="161"/>
      <c r="K19" s="161"/>
      <c r="L19" s="161"/>
      <c r="M19" s="161"/>
      <c r="N19" s="161"/>
      <c r="O19" s="161"/>
      <c r="P19" s="161"/>
      <c r="Q19" s="122"/>
      <c r="R19" s="122"/>
      <c r="S19" s="122"/>
      <c r="T19" s="122"/>
      <c r="U19" s="122"/>
      <c r="V19" s="122"/>
      <c r="W19" s="123"/>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20" t="str">
        <f t="shared" si="0"/>
        <v/>
      </c>
      <c r="BA19" s="120"/>
      <c r="BB19" s="121"/>
      <c r="BC19" s="101" t="str">
        <f t="shared" si="1"/>
        <v/>
      </c>
      <c r="BD19" s="102"/>
      <c r="BE19" s="103"/>
      <c r="BF19" s="101" t="str">
        <f t="shared" si="2"/>
        <v/>
      </c>
      <c r="BG19" s="102"/>
      <c r="BH19" s="124"/>
      <c r="BI19" s="32">
        <f t="shared" si="3"/>
        <v>0</v>
      </c>
      <c r="BJ19" s="32">
        <f t="shared" si="4"/>
        <v>0</v>
      </c>
    </row>
    <row r="20" spans="1:62" s="3" customFormat="1" ht="21" customHeight="1" x14ac:dyDescent="0.15">
      <c r="A20" s="31" t="s">
        <v>140</v>
      </c>
      <c r="B20" s="160"/>
      <c r="C20" s="161"/>
      <c r="D20" s="161"/>
      <c r="E20" s="161"/>
      <c r="F20" s="161"/>
      <c r="G20" s="161"/>
      <c r="H20" s="161"/>
      <c r="I20" s="161"/>
      <c r="J20" s="161"/>
      <c r="K20" s="161"/>
      <c r="L20" s="161"/>
      <c r="M20" s="161"/>
      <c r="N20" s="161"/>
      <c r="O20" s="161"/>
      <c r="P20" s="161"/>
      <c r="Q20" s="122"/>
      <c r="R20" s="122"/>
      <c r="S20" s="122"/>
      <c r="T20" s="122"/>
      <c r="U20" s="122"/>
      <c r="V20" s="122"/>
      <c r="W20" s="123"/>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20" t="str">
        <f t="shared" si="0"/>
        <v/>
      </c>
      <c r="BA20" s="120"/>
      <c r="BB20" s="121"/>
      <c r="BC20" s="101" t="str">
        <f t="shared" si="1"/>
        <v/>
      </c>
      <c r="BD20" s="102"/>
      <c r="BE20" s="103"/>
      <c r="BF20" s="101" t="str">
        <f t="shared" si="2"/>
        <v/>
      </c>
      <c r="BG20" s="102"/>
      <c r="BH20" s="124"/>
      <c r="BI20" s="32">
        <f t="shared" si="3"/>
        <v>0</v>
      </c>
      <c r="BJ20" s="32">
        <f t="shared" si="4"/>
        <v>0</v>
      </c>
    </row>
    <row r="21" spans="1:62" s="3" customFormat="1" ht="21" customHeight="1" x14ac:dyDescent="0.15">
      <c r="A21" s="31" t="s">
        <v>141</v>
      </c>
      <c r="B21" s="160"/>
      <c r="C21" s="161"/>
      <c r="D21" s="161"/>
      <c r="E21" s="161"/>
      <c r="F21" s="161"/>
      <c r="G21" s="161"/>
      <c r="H21" s="161"/>
      <c r="I21" s="161"/>
      <c r="J21" s="161"/>
      <c r="K21" s="161"/>
      <c r="L21" s="161"/>
      <c r="M21" s="161"/>
      <c r="N21" s="161"/>
      <c r="O21" s="161"/>
      <c r="P21" s="161"/>
      <c r="Q21" s="122"/>
      <c r="R21" s="122"/>
      <c r="S21" s="122"/>
      <c r="T21" s="122"/>
      <c r="U21" s="122"/>
      <c r="V21" s="122"/>
      <c r="W21" s="123"/>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20" t="str">
        <f t="shared" si="0"/>
        <v/>
      </c>
      <c r="BA21" s="120"/>
      <c r="BB21" s="121"/>
      <c r="BC21" s="101" t="str">
        <f t="shared" si="1"/>
        <v/>
      </c>
      <c r="BD21" s="102"/>
      <c r="BE21" s="103"/>
      <c r="BF21" s="101" t="str">
        <f t="shared" si="2"/>
        <v/>
      </c>
      <c r="BG21" s="102"/>
      <c r="BH21" s="124"/>
      <c r="BI21" s="32">
        <f t="shared" si="3"/>
        <v>0</v>
      </c>
      <c r="BJ21" s="32">
        <f t="shared" si="4"/>
        <v>0</v>
      </c>
    </row>
    <row r="22" spans="1:62" s="3" customFormat="1" ht="21" customHeight="1" x14ac:dyDescent="0.15">
      <c r="A22" s="31" t="s">
        <v>79</v>
      </c>
      <c r="B22" s="160"/>
      <c r="C22" s="161"/>
      <c r="D22" s="161"/>
      <c r="E22" s="161"/>
      <c r="F22" s="161"/>
      <c r="G22" s="161"/>
      <c r="H22" s="161"/>
      <c r="I22" s="161"/>
      <c r="J22" s="161"/>
      <c r="K22" s="161"/>
      <c r="L22" s="161"/>
      <c r="M22" s="161"/>
      <c r="N22" s="161"/>
      <c r="O22" s="161"/>
      <c r="P22" s="161"/>
      <c r="Q22" s="122"/>
      <c r="R22" s="122"/>
      <c r="S22" s="122"/>
      <c r="T22" s="122"/>
      <c r="U22" s="122"/>
      <c r="V22" s="122"/>
      <c r="W22" s="123"/>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20" t="str">
        <f t="shared" si="0"/>
        <v/>
      </c>
      <c r="BA22" s="120"/>
      <c r="BB22" s="121"/>
      <c r="BC22" s="101" t="str">
        <f t="shared" si="1"/>
        <v/>
      </c>
      <c r="BD22" s="102"/>
      <c r="BE22" s="103"/>
      <c r="BF22" s="101" t="str">
        <f t="shared" si="2"/>
        <v/>
      </c>
      <c r="BG22" s="102"/>
      <c r="BH22" s="124"/>
      <c r="BI22" s="32">
        <f t="shared" si="3"/>
        <v>0</v>
      </c>
      <c r="BJ22" s="32">
        <f t="shared" si="4"/>
        <v>0</v>
      </c>
    </row>
    <row r="23" spans="1:62" s="3" customFormat="1" ht="21" customHeight="1" x14ac:dyDescent="0.15">
      <c r="A23" s="31" t="s">
        <v>142</v>
      </c>
      <c r="B23" s="160"/>
      <c r="C23" s="161"/>
      <c r="D23" s="161"/>
      <c r="E23" s="161"/>
      <c r="F23" s="161"/>
      <c r="G23" s="161"/>
      <c r="H23" s="161"/>
      <c r="I23" s="161"/>
      <c r="J23" s="161"/>
      <c r="K23" s="161"/>
      <c r="L23" s="161"/>
      <c r="M23" s="161"/>
      <c r="N23" s="161"/>
      <c r="O23" s="161"/>
      <c r="P23" s="161"/>
      <c r="Q23" s="122"/>
      <c r="R23" s="122"/>
      <c r="S23" s="122"/>
      <c r="T23" s="122"/>
      <c r="U23" s="122"/>
      <c r="V23" s="122"/>
      <c r="W23" s="123"/>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20" t="str">
        <f t="shared" si="0"/>
        <v/>
      </c>
      <c r="BA23" s="120"/>
      <c r="BB23" s="121"/>
      <c r="BC23" s="101" t="str">
        <f t="shared" si="1"/>
        <v/>
      </c>
      <c r="BD23" s="102"/>
      <c r="BE23" s="103"/>
      <c r="BF23" s="101" t="str">
        <f t="shared" si="2"/>
        <v/>
      </c>
      <c r="BG23" s="102"/>
      <c r="BH23" s="124"/>
      <c r="BI23" s="32">
        <f t="shared" si="3"/>
        <v>0</v>
      </c>
      <c r="BJ23" s="32">
        <f t="shared" si="4"/>
        <v>0</v>
      </c>
    </row>
    <row r="24" spans="1:62" s="3" customFormat="1" ht="21" customHeight="1" x14ac:dyDescent="0.15">
      <c r="A24" s="31" t="s">
        <v>41</v>
      </c>
      <c r="B24" s="160"/>
      <c r="C24" s="161"/>
      <c r="D24" s="161"/>
      <c r="E24" s="161"/>
      <c r="F24" s="161"/>
      <c r="G24" s="161"/>
      <c r="H24" s="161"/>
      <c r="I24" s="161"/>
      <c r="J24" s="161"/>
      <c r="K24" s="161"/>
      <c r="L24" s="161"/>
      <c r="M24" s="161"/>
      <c r="N24" s="161"/>
      <c r="O24" s="161"/>
      <c r="P24" s="161"/>
      <c r="Q24" s="122"/>
      <c r="R24" s="122"/>
      <c r="S24" s="122"/>
      <c r="T24" s="122"/>
      <c r="U24" s="122"/>
      <c r="V24" s="122"/>
      <c r="W24" s="123"/>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20" t="str">
        <f t="shared" si="0"/>
        <v/>
      </c>
      <c r="BA24" s="120"/>
      <c r="BB24" s="121"/>
      <c r="BC24" s="101" t="str">
        <f t="shared" si="1"/>
        <v/>
      </c>
      <c r="BD24" s="102"/>
      <c r="BE24" s="103"/>
      <c r="BF24" s="101" t="str">
        <f t="shared" si="2"/>
        <v/>
      </c>
      <c r="BG24" s="102"/>
      <c r="BH24" s="124"/>
      <c r="BI24" s="32">
        <f t="shared" si="3"/>
        <v>0</v>
      </c>
      <c r="BJ24" s="32">
        <f t="shared" si="4"/>
        <v>0</v>
      </c>
    </row>
    <row r="25" spans="1:62" s="3" customFormat="1" ht="21" customHeight="1" x14ac:dyDescent="0.15">
      <c r="A25" s="31" t="s">
        <v>34</v>
      </c>
      <c r="B25" s="160"/>
      <c r="C25" s="161"/>
      <c r="D25" s="161"/>
      <c r="E25" s="161"/>
      <c r="F25" s="161"/>
      <c r="G25" s="161"/>
      <c r="H25" s="161"/>
      <c r="I25" s="161"/>
      <c r="J25" s="161"/>
      <c r="K25" s="161"/>
      <c r="L25" s="161"/>
      <c r="M25" s="161"/>
      <c r="N25" s="161"/>
      <c r="O25" s="161"/>
      <c r="P25" s="161"/>
      <c r="Q25" s="122"/>
      <c r="R25" s="122"/>
      <c r="S25" s="122"/>
      <c r="T25" s="122"/>
      <c r="U25" s="122"/>
      <c r="V25" s="122"/>
      <c r="W25" s="123"/>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20" t="str">
        <f t="shared" si="0"/>
        <v/>
      </c>
      <c r="BA25" s="120"/>
      <c r="BB25" s="121"/>
      <c r="BC25" s="101" t="str">
        <f t="shared" si="1"/>
        <v/>
      </c>
      <c r="BD25" s="102"/>
      <c r="BE25" s="103"/>
      <c r="BF25" s="101" t="str">
        <f t="shared" si="2"/>
        <v/>
      </c>
      <c r="BG25" s="102"/>
      <c r="BH25" s="124"/>
      <c r="BI25" s="32">
        <f t="shared" si="3"/>
        <v>0</v>
      </c>
      <c r="BJ25" s="32">
        <f t="shared" si="4"/>
        <v>0</v>
      </c>
    </row>
    <row r="26" spans="1:62" s="3" customFormat="1" ht="21" customHeight="1" x14ac:dyDescent="0.15">
      <c r="A26" s="31" t="s">
        <v>35</v>
      </c>
      <c r="B26" s="160"/>
      <c r="C26" s="161"/>
      <c r="D26" s="161"/>
      <c r="E26" s="161"/>
      <c r="F26" s="161"/>
      <c r="G26" s="161"/>
      <c r="H26" s="161"/>
      <c r="I26" s="161"/>
      <c r="J26" s="122"/>
      <c r="K26" s="122"/>
      <c r="L26" s="122"/>
      <c r="M26" s="122"/>
      <c r="N26" s="122"/>
      <c r="O26" s="122"/>
      <c r="P26" s="122"/>
      <c r="Q26" s="122"/>
      <c r="R26" s="122"/>
      <c r="S26" s="122"/>
      <c r="T26" s="122"/>
      <c r="U26" s="122"/>
      <c r="V26" s="122"/>
      <c r="W26" s="123"/>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20" t="str">
        <f t="shared" si="0"/>
        <v/>
      </c>
      <c r="BA26" s="120"/>
      <c r="BB26" s="121"/>
      <c r="BC26" s="101" t="str">
        <f t="shared" si="1"/>
        <v/>
      </c>
      <c r="BD26" s="102"/>
      <c r="BE26" s="103"/>
      <c r="BF26" s="101" t="str">
        <f t="shared" si="2"/>
        <v/>
      </c>
      <c r="BG26" s="102"/>
      <c r="BH26" s="124"/>
      <c r="BI26" s="32">
        <f t="shared" si="3"/>
        <v>0</v>
      </c>
      <c r="BJ26" s="32">
        <f t="shared" si="4"/>
        <v>0</v>
      </c>
    </row>
    <row r="27" spans="1:62" s="3" customFormat="1" ht="21" customHeight="1" x14ac:dyDescent="0.15">
      <c r="A27" s="31"/>
      <c r="B27" s="160"/>
      <c r="C27" s="161"/>
      <c r="D27" s="161"/>
      <c r="E27" s="161"/>
      <c r="F27" s="161"/>
      <c r="G27" s="161"/>
      <c r="H27" s="161"/>
      <c r="I27" s="161"/>
      <c r="J27" s="122"/>
      <c r="K27" s="122"/>
      <c r="L27" s="122"/>
      <c r="M27" s="122"/>
      <c r="N27" s="122"/>
      <c r="O27" s="122"/>
      <c r="P27" s="122"/>
      <c r="Q27" s="122"/>
      <c r="R27" s="122"/>
      <c r="S27" s="122"/>
      <c r="T27" s="122"/>
      <c r="U27" s="122"/>
      <c r="V27" s="122"/>
      <c r="W27" s="123"/>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20" t="str">
        <f t="shared" si="0"/>
        <v/>
      </c>
      <c r="BA27" s="120"/>
      <c r="BB27" s="121"/>
      <c r="BC27" s="101" t="str">
        <f t="shared" si="1"/>
        <v/>
      </c>
      <c r="BD27" s="102"/>
      <c r="BE27" s="103"/>
      <c r="BF27" s="101" t="str">
        <f t="shared" si="2"/>
        <v/>
      </c>
      <c r="BG27" s="102"/>
      <c r="BH27" s="124"/>
      <c r="BI27" s="32">
        <f t="shared" si="3"/>
        <v>0</v>
      </c>
      <c r="BJ27" s="32">
        <f t="shared" si="4"/>
        <v>0</v>
      </c>
    </row>
    <row r="28" spans="1:62" s="3" customFormat="1" ht="21" customHeight="1" x14ac:dyDescent="0.15">
      <c r="A28" s="31" t="s">
        <v>14</v>
      </c>
      <c r="B28" s="160"/>
      <c r="C28" s="161"/>
      <c r="D28" s="161"/>
      <c r="E28" s="161"/>
      <c r="F28" s="161"/>
      <c r="G28" s="161"/>
      <c r="H28" s="161"/>
      <c r="I28" s="161"/>
      <c r="J28" s="161"/>
      <c r="K28" s="161"/>
      <c r="L28" s="161"/>
      <c r="M28" s="161"/>
      <c r="N28" s="161"/>
      <c r="O28" s="161"/>
      <c r="P28" s="161"/>
      <c r="Q28" s="122"/>
      <c r="R28" s="122"/>
      <c r="S28" s="122"/>
      <c r="T28" s="122"/>
      <c r="U28" s="122"/>
      <c r="V28" s="122"/>
      <c r="W28" s="123"/>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20" t="str">
        <f t="shared" si="0"/>
        <v/>
      </c>
      <c r="BA28" s="120"/>
      <c r="BB28" s="121"/>
      <c r="BC28" s="101" t="str">
        <f t="shared" si="1"/>
        <v/>
      </c>
      <c r="BD28" s="102"/>
      <c r="BE28" s="103"/>
      <c r="BF28" s="101" t="str">
        <f t="shared" si="2"/>
        <v/>
      </c>
      <c r="BG28" s="102"/>
      <c r="BH28" s="124"/>
      <c r="BI28" s="32">
        <f t="shared" si="3"/>
        <v>0</v>
      </c>
      <c r="BJ28" s="32">
        <f t="shared" si="4"/>
        <v>0</v>
      </c>
    </row>
    <row r="29" spans="1:62" s="3" customFormat="1" ht="21" customHeight="1" thickBot="1" x14ac:dyDescent="0.2">
      <c r="A29" s="31" t="s">
        <v>15</v>
      </c>
      <c r="B29" s="158"/>
      <c r="C29" s="159"/>
      <c r="D29" s="159"/>
      <c r="E29" s="159"/>
      <c r="F29" s="159"/>
      <c r="G29" s="159"/>
      <c r="H29" s="159"/>
      <c r="I29" s="159"/>
      <c r="J29" s="162"/>
      <c r="K29" s="162"/>
      <c r="L29" s="162"/>
      <c r="M29" s="162"/>
      <c r="N29" s="162"/>
      <c r="O29" s="162"/>
      <c r="P29" s="162"/>
      <c r="Q29" s="162"/>
      <c r="R29" s="162"/>
      <c r="S29" s="162"/>
      <c r="T29" s="162"/>
      <c r="U29" s="162"/>
      <c r="V29" s="162"/>
      <c r="W29" s="17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107" t="str">
        <f t="shared" si="0"/>
        <v/>
      </c>
      <c r="BA29" s="107"/>
      <c r="BB29" s="108"/>
      <c r="BC29" s="98" t="str">
        <f t="shared" si="1"/>
        <v/>
      </c>
      <c r="BD29" s="99"/>
      <c r="BE29" s="100"/>
      <c r="BF29" s="98" t="str">
        <f t="shared" si="2"/>
        <v/>
      </c>
      <c r="BG29" s="99"/>
      <c r="BH29" s="134"/>
      <c r="BI29" s="32">
        <f t="shared" si="3"/>
        <v>0</v>
      </c>
      <c r="BJ29" s="32">
        <f t="shared" si="4"/>
        <v>0</v>
      </c>
    </row>
    <row r="30" spans="1:62" s="3" customFormat="1" ht="21" customHeight="1" thickTop="1" thickBot="1" x14ac:dyDescent="0.2">
      <c r="A30" s="31" t="s">
        <v>161</v>
      </c>
      <c r="B30" s="178" t="s">
        <v>3</v>
      </c>
      <c r="C30" s="179"/>
      <c r="D30" s="179"/>
      <c r="E30" s="179"/>
      <c r="F30" s="179"/>
      <c r="G30" s="179"/>
      <c r="H30" s="179"/>
      <c r="I30" s="179"/>
      <c r="J30" s="179"/>
      <c r="K30" s="179"/>
      <c r="L30" s="179"/>
      <c r="M30" s="179"/>
      <c r="N30" s="179"/>
      <c r="O30" s="179"/>
      <c r="P30" s="179"/>
      <c r="Q30" s="179"/>
      <c r="R30" s="179"/>
      <c r="S30" s="179"/>
      <c r="T30" s="179"/>
      <c r="U30" s="179"/>
      <c r="V30" s="179"/>
      <c r="W30" s="180"/>
      <c r="X30" s="13" t="str">
        <f t="shared" ref="X30:BE30" si="5">IF(SUM(X9:X29)=0,"",SUM(X9:X29))</f>
        <v/>
      </c>
      <c r="Y30" s="14" t="str">
        <f t="shared" si="5"/>
        <v/>
      </c>
      <c r="Z30" s="14" t="str">
        <f t="shared" si="5"/>
        <v/>
      </c>
      <c r="AA30" s="14" t="str">
        <f t="shared" si="5"/>
        <v/>
      </c>
      <c r="AB30" s="14" t="str">
        <f t="shared" si="5"/>
        <v/>
      </c>
      <c r="AC30" s="14" t="str">
        <f t="shared" si="5"/>
        <v/>
      </c>
      <c r="AD30" s="15" t="str">
        <f t="shared" si="5"/>
        <v/>
      </c>
      <c r="AE30" s="16" t="str">
        <f t="shared" si="5"/>
        <v/>
      </c>
      <c r="AF30" s="17" t="str">
        <f t="shared" si="5"/>
        <v/>
      </c>
      <c r="AG30" s="17" t="str">
        <f t="shared" si="5"/>
        <v/>
      </c>
      <c r="AH30" s="17" t="str">
        <f t="shared" si="5"/>
        <v/>
      </c>
      <c r="AI30" s="17" t="str">
        <f t="shared" si="5"/>
        <v/>
      </c>
      <c r="AJ30" s="17" t="str">
        <f t="shared" si="5"/>
        <v/>
      </c>
      <c r="AK30" s="18" t="str">
        <f t="shared" si="5"/>
        <v/>
      </c>
      <c r="AL30" s="19" t="str">
        <f t="shared" si="5"/>
        <v/>
      </c>
      <c r="AM30" s="14" t="str">
        <f t="shared" si="5"/>
        <v/>
      </c>
      <c r="AN30" s="14" t="str">
        <f t="shared" si="5"/>
        <v/>
      </c>
      <c r="AO30" s="14" t="str">
        <f t="shared" si="5"/>
        <v/>
      </c>
      <c r="AP30" s="14" t="str">
        <f t="shared" si="5"/>
        <v/>
      </c>
      <c r="AQ30" s="14" t="str">
        <f t="shared" si="5"/>
        <v/>
      </c>
      <c r="AR30" s="20" t="str">
        <f t="shared" si="5"/>
        <v/>
      </c>
      <c r="AS30" s="16" t="str">
        <f t="shared" si="5"/>
        <v/>
      </c>
      <c r="AT30" s="17" t="str">
        <f t="shared" si="5"/>
        <v/>
      </c>
      <c r="AU30" s="17" t="str">
        <f t="shared" si="5"/>
        <v/>
      </c>
      <c r="AV30" s="17" t="str">
        <f t="shared" si="5"/>
        <v/>
      </c>
      <c r="AW30" s="17" t="str">
        <f t="shared" si="5"/>
        <v/>
      </c>
      <c r="AX30" s="17" t="str">
        <f t="shared" si="5"/>
        <v/>
      </c>
      <c r="AY30" s="21" t="str">
        <f t="shared" si="5"/>
        <v/>
      </c>
      <c r="AZ30" s="104" t="str">
        <f t="shared" si="5"/>
        <v/>
      </c>
      <c r="BA30" s="105" t="str">
        <f t="shared" si="5"/>
        <v/>
      </c>
      <c r="BB30" s="106" t="str">
        <f t="shared" si="5"/>
        <v/>
      </c>
      <c r="BC30" s="131" t="str">
        <f t="shared" si="5"/>
        <v/>
      </c>
      <c r="BD30" s="132" t="str">
        <f t="shared" si="5"/>
        <v/>
      </c>
      <c r="BE30" s="177" t="str">
        <f t="shared" si="5"/>
        <v/>
      </c>
      <c r="BF30" s="131" t="s">
        <v>143</v>
      </c>
      <c r="BG30" s="132" t="str">
        <f>IF(SUM(BG9:BG29)=0,"",SUM(BG9:BG29))</f>
        <v/>
      </c>
      <c r="BH30" s="133" t="str">
        <f>IF(SUM(BH9:BH29)=0,"",SUM(BH9:BH29))</f>
        <v/>
      </c>
    </row>
    <row r="31" spans="1:62" s="3" customFormat="1" ht="21" customHeight="1" thickBot="1" x14ac:dyDescent="0.2">
      <c r="A31" s="31" t="s">
        <v>162</v>
      </c>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82"/>
      <c r="AW31" s="317" t="s">
        <v>144</v>
      </c>
      <c r="AX31" s="318"/>
      <c r="AY31" s="318"/>
      <c r="AZ31" s="318"/>
      <c r="BA31" s="318"/>
      <c r="BB31" s="318"/>
      <c r="BC31" s="319"/>
      <c r="BD31" s="320">
        <f>ROUNDDOWN(SUM(BJ10:BJ29),1)</f>
        <v>0</v>
      </c>
      <c r="BE31" s="95"/>
      <c r="BF31" s="96"/>
      <c r="BG31" s="109" t="str">
        <f>IF(BD31=0,"",IF(BD31&gt;=AF4/4.3,"〇",""))</f>
        <v/>
      </c>
      <c r="BH31" s="110"/>
    </row>
    <row r="32" spans="1:62" s="28" customFormat="1" ht="21" customHeight="1" x14ac:dyDescent="0.15">
      <c r="A32" s="31" t="s">
        <v>16</v>
      </c>
      <c r="B32" s="26" t="s">
        <v>25</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s="28" customFormat="1" ht="14.25" x14ac:dyDescent="0.15">
      <c r="A33" s="31" t="s">
        <v>17</v>
      </c>
      <c r="B33" s="22" t="s">
        <v>146</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3"/>
    </row>
    <row r="34" spans="1:61" s="28" customFormat="1" ht="14.25" x14ac:dyDescent="0.15">
      <c r="A34" s="31"/>
      <c r="B34" s="22" t="s">
        <v>148</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3"/>
    </row>
    <row r="35" spans="1:61" s="28" customFormat="1" ht="14.25" x14ac:dyDescent="0.15">
      <c r="A35" s="56" t="s">
        <v>145</v>
      </c>
      <c r="B35" s="22" t="s">
        <v>61</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3"/>
    </row>
    <row r="36" spans="1:61" s="28" customFormat="1" ht="14.25" x14ac:dyDescent="0.15">
      <c r="A36" s="56" t="s">
        <v>147</v>
      </c>
      <c r="B36" s="22" t="s">
        <v>62</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1" s="28" customFormat="1" ht="14.25" x14ac:dyDescent="0.15">
      <c r="A37" s="56"/>
      <c r="B37" s="23" t="s">
        <v>63</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s="28" customFormat="1" ht="14.25" x14ac:dyDescent="0.15">
      <c r="A38" s="30"/>
      <c r="B38" s="23"/>
      <c r="C38" s="23" t="s">
        <v>19</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1" s="28" customFormat="1" ht="14.25" x14ac:dyDescent="0.15">
      <c r="A39" s="30"/>
      <c r="B39" s="23"/>
      <c r="C39" s="23"/>
      <c r="D39" s="23" t="s">
        <v>21</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I39" s="23"/>
    </row>
    <row r="40" spans="1:61" s="28" customFormat="1" ht="14.25" x14ac:dyDescent="0.15">
      <c r="A40" s="30"/>
      <c r="B40" s="23"/>
      <c r="C40" s="23" t="s">
        <v>20</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s="28" customFormat="1" ht="14.25" x14ac:dyDescent="0.15">
      <c r="A41" s="30"/>
      <c r="B41" s="23"/>
      <c r="C41" s="23" t="s">
        <v>22</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2"/>
    </row>
    <row r="42" spans="1:61" s="28" customFormat="1" ht="14.25" x14ac:dyDescent="0.15">
      <c r="A42" s="30"/>
      <c r="B42" s="23"/>
      <c r="C42" s="23" t="s">
        <v>23</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1" s="28" customFormat="1" ht="14.25" x14ac:dyDescent="0.15">
      <c r="A43" s="30"/>
      <c r="B43" s="23"/>
      <c r="C43" s="23"/>
      <c r="D43" s="23" t="s">
        <v>24</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2"/>
    </row>
    <row r="44" spans="1:61" s="28" customFormat="1" ht="14.25" x14ac:dyDescent="0.15">
      <c r="A44" s="30"/>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1" s="28" customFormat="1" ht="14.25" x14ac:dyDescent="0.15">
      <c r="A45" s="30"/>
      <c r="B45" s="23"/>
      <c r="C45" s="29"/>
      <c r="D45" s="29"/>
      <c r="E45" s="29"/>
      <c r="F45" s="29"/>
      <c r="G45" s="29"/>
    </row>
    <row r="46" spans="1:61" s="28" customFormat="1" ht="21" customHeight="1" x14ac:dyDescent="0.15">
      <c r="A46" s="30"/>
      <c r="B46" s="29"/>
      <c r="C46" s="29"/>
      <c r="D46" s="29"/>
      <c r="E46" s="29"/>
      <c r="F46" s="29"/>
      <c r="G46" s="29"/>
    </row>
    <row r="47" spans="1:61" s="28" customFormat="1" ht="21" customHeight="1" x14ac:dyDescent="0.15">
      <c r="A47" s="30"/>
      <c r="B47" s="29"/>
      <c r="C47" s="29"/>
      <c r="D47" s="29"/>
      <c r="E47" s="29"/>
      <c r="F47" s="29"/>
      <c r="G47" s="29"/>
    </row>
    <row r="48" spans="1:61" s="28" customFormat="1" ht="21" customHeight="1" x14ac:dyDescent="0.15">
      <c r="A48" s="30"/>
      <c r="B48" s="29"/>
      <c r="C48" s="29"/>
      <c r="D48" s="29"/>
      <c r="E48" s="29"/>
      <c r="F48" s="29"/>
      <c r="G48" s="29"/>
    </row>
    <row r="49" spans="1:62" s="28" customFormat="1" ht="21" customHeight="1" x14ac:dyDescent="0.15">
      <c r="A49" s="30"/>
      <c r="B49" s="29"/>
      <c r="C49" s="29"/>
      <c r="D49" s="29"/>
      <c r="E49" s="29"/>
      <c r="F49" s="29"/>
      <c r="G49" s="29"/>
    </row>
    <row r="50" spans="1:62" s="28" customFormat="1" ht="21" customHeight="1" x14ac:dyDescent="0.15">
      <c r="A50" s="30"/>
      <c r="B50" s="29"/>
      <c r="C50" s="29"/>
      <c r="D50" s="29"/>
      <c r="E50" s="29"/>
      <c r="F50" s="29"/>
      <c r="G50" s="29"/>
    </row>
    <row r="51" spans="1:62" s="28" customFormat="1" ht="21" customHeight="1" x14ac:dyDescent="0.15">
      <c r="A51" s="30"/>
      <c r="B51" s="29"/>
      <c r="C51" s="29"/>
      <c r="D51" s="29"/>
      <c r="E51" s="29"/>
      <c r="F51" s="29"/>
      <c r="G51" s="29"/>
    </row>
    <row r="52" spans="1:62" s="28" customFormat="1" ht="21" customHeight="1" x14ac:dyDescent="0.15">
      <c r="A52" s="30"/>
      <c r="B52" s="29"/>
      <c r="C52" s="29"/>
      <c r="D52" s="29"/>
      <c r="E52" s="29"/>
      <c r="F52" s="29"/>
      <c r="G52" s="29"/>
    </row>
    <row r="53" spans="1:62" s="28" customFormat="1" ht="21" customHeight="1" x14ac:dyDescent="0.15">
      <c r="A53" s="30"/>
      <c r="B53" s="29"/>
      <c r="C53" s="29"/>
      <c r="D53" s="29"/>
      <c r="E53" s="29"/>
      <c r="F53" s="29"/>
      <c r="G53" s="29"/>
      <c r="BI53" s="1"/>
      <c r="BJ53" s="1"/>
    </row>
    <row r="54" spans="1:62" ht="21" customHeight="1" x14ac:dyDescent="0.15">
      <c r="B54" s="29"/>
      <c r="C54" s="29"/>
      <c r="D54" s="29"/>
      <c r="E54" s="29"/>
      <c r="F54" s="29"/>
      <c r="G54" s="29"/>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row>
    <row r="55" spans="1:62" ht="21" customHeight="1" x14ac:dyDescent="0.15">
      <c r="B55" s="29"/>
      <c r="C55" s="29"/>
      <c r="D55" s="29"/>
      <c r="E55" s="29"/>
      <c r="F55" s="29"/>
      <c r="G55" s="29"/>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row>
  </sheetData>
  <mergeCells count="160">
    <mergeCell ref="B30:W30"/>
    <mergeCell ref="AZ30:BB30"/>
    <mergeCell ref="BC30:BE30"/>
    <mergeCell ref="BF30:BH30"/>
    <mergeCell ref="AW31:BC31"/>
    <mergeCell ref="BD31:BF31"/>
    <mergeCell ref="BG31:BH31"/>
    <mergeCell ref="B28:I28"/>
    <mergeCell ref="J28:P28"/>
    <mergeCell ref="Q28:W28"/>
    <mergeCell ref="AZ28:BB28"/>
    <mergeCell ref="BC28:BE28"/>
    <mergeCell ref="BF28:BH28"/>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BI6:BI7"/>
    <mergeCell ref="B8:I8"/>
    <mergeCell ref="J8:P8"/>
    <mergeCell ref="Q8:W8"/>
    <mergeCell ref="AZ8:BB8"/>
    <mergeCell ref="BC8:BE8"/>
    <mergeCell ref="BF8:BH8"/>
    <mergeCell ref="B9:I9"/>
    <mergeCell ref="J9:P9"/>
    <mergeCell ref="Q9:W9"/>
    <mergeCell ref="AZ9:BB9"/>
    <mergeCell ref="BC9:BE9"/>
    <mergeCell ref="BF9:BH9"/>
    <mergeCell ref="AL5:AR5"/>
    <mergeCell ref="B2:BH2"/>
    <mergeCell ref="AS3:BB3"/>
    <mergeCell ref="BC3:BD3"/>
    <mergeCell ref="BE3:BH3"/>
    <mergeCell ref="B4:F4"/>
    <mergeCell ref="G4:L4"/>
    <mergeCell ref="M4:Q4"/>
    <mergeCell ref="R4:Z4"/>
    <mergeCell ref="AA4:AE4"/>
    <mergeCell ref="AF4:AH4"/>
    <mergeCell ref="B5:I7"/>
    <mergeCell ref="J5:P7"/>
    <mergeCell ref="Q5:W7"/>
    <mergeCell ref="X5:AD5"/>
    <mergeCell ref="AE5:AK5"/>
    <mergeCell ref="AS5:AY5"/>
    <mergeCell ref="AZ5:BB7"/>
    <mergeCell ref="BC5:BE7"/>
    <mergeCell ref="BF5:BH7"/>
  </mergeCells>
  <phoneticPr fontId="2"/>
  <dataValidations count="3">
    <dataValidation type="list" allowBlank="1" showInputMessage="1" showErrorMessage="1" sqref="B10:I29" xr:uid="{00000000-0002-0000-0600-000000000000}">
      <formula1>$A$17:$A$26</formula1>
    </dataValidation>
    <dataValidation type="list" allowBlank="1" showInputMessage="1" showErrorMessage="1" sqref="BC3:BD3" xr:uid="{00000000-0002-0000-0600-000001000000}">
      <formula1>$A$3:$A$15</formula1>
    </dataValidation>
    <dataValidation type="list" allowBlank="1" showInputMessage="1" showErrorMessage="1" sqref="J8:P29" xr:uid="{00000000-0002-0000-0600-000002000000}">
      <formula1>$A$28:$A$33</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BJ54"/>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7.875" style="30" hidden="1" customWidth="1"/>
    <col min="2" max="7" width="2.625" style="24" customWidth="1"/>
    <col min="8" max="23" width="2.625" style="1" customWidth="1"/>
    <col min="24" max="51" width="3.125" style="1" customWidth="1"/>
    <col min="52" max="59" width="2.625" style="1" customWidth="1"/>
    <col min="60" max="60" width="2.75" style="1" customWidth="1"/>
    <col min="61" max="62" width="9.875" style="1" hidden="1" customWidth="1"/>
    <col min="63" max="63" width="9.875" style="1" customWidth="1"/>
    <col min="64" max="64" width="9" style="1" customWidth="1"/>
    <col min="65" max="16384" width="9" style="1"/>
  </cols>
  <sheetData>
    <row r="1" spans="1:62" ht="21" customHeight="1" x14ac:dyDescent="0.15">
      <c r="B1" s="85" t="s">
        <v>170</v>
      </c>
    </row>
    <row r="2" spans="1:62" ht="21" customHeight="1" thickBot="1" x14ac:dyDescent="0.2">
      <c r="B2" s="204" t="s">
        <v>150</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33" t="s">
        <v>26</v>
      </c>
    </row>
    <row r="3" spans="1:62"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6" t="s">
        <v>11</v>
      </c>
      <c r="AT3" s="157"/>
      <c r="AU3" s="157"/>
      <c r="AV3" s="157"/>
      <c r="AW3" s="157"/>
      <c r="AX3" s="157"/>
      <c r="AY3" s="157"/>
      <c r="AZ3" s="157"/>
      <c r="BA3" s="157"/>
      <c r="BB3" s="157"/>
      <c r="BC3" s="163"/>
      <c r="BD3" s="164"/>
      <c r="BE3" s="144" t="s">
        <v>153</v>
      </c>
      <c r="BF3" s="144"/>
      <c r="BG3" s="144"/>
      <c r="BH3" s="167"/>
      <c r="BI3" s="32">
        <f>BC3*4</f>
        <v>0</v>
      </c>
    </row>
    <row r="4" spans="1:62" s="3" customFormat="1" ht="21" customHeight="1" thickBot="1" x14ac:dyDescent="0.2">
      <c r="A4" s="31">
        <v>33</v>
      </c>
      <c r="B4" s="137" t="s">
        <v>13</v>
      </c>
      <c r="C4" s="138"/>
      <c r="D4" s="138"/>
      <c r="E4" s="138"/>
      <c r="F4" s="139"/>
      <c r="G4" s="140"/>
      <c r="H4" s="141"/>
      <c r="I4" s="141"/>
      <c r="J4" s="141"/>
      <c r="K4" s="141"/>
      <c r="L4" s="142"/>
      <c r="M4" s="156" t="s">
        <v>57</v>
      </c>
      <c r="N4" s="157"/>
      <c r="O4" s="157"/>
      <c r="P4" s="157"/>
      <c r="Q4" s="157"/>
      <c r="R4" s="111"/>
      <c r="S4" s="112"/>
      <c r="T4" s="112"/>
      <c r="U4" s="112"/>
      <c r="V4" s="112"/>
      <c r="W4" s="112"/>
      <c r="X4" s="112"/>
      <c r="Y4" s="112"/>
      <c r="Z4" s="113"/>
      <c r="AA4" s="83"/>
      <c r="AB4" s="83"/>
      <c r="AC4" s="83"/>
      <c r="AD4" s="83"/>
      <c r="AE4" s="83"/>
      <c r="AF4" s="84"/>
      <c r="AG4" s="84"/>
      <c r="AH4" s="84"/>
    </row>
    <row r="5" spans="1:62" s="3" customFormat="1" ht="21" customHeight="1" x14ac:dyDescent="0.15">
      <c r="A5" s="31">
        <v>34</v>
      </c>
      <c r="B5" s="184" t="s">
        <v>0</v>
      </c>
      <c r="C5" s="185"/>
      <c r="D5" s="185"/>
      <c r="E5" s="185"/>
      <c r="F5" s="185"/>
      <c r="G5" s="185"/>
      <c r="H5" s="185"/>
      <c r="I5" s="185"/>
      <c r="J5" s="192" t="s">
        <v>1</v>
      </c>
      <c r="K5" s="192"/>
      <c r="L5" s="192"/>
      <c r="M5" s="192"/>
      <c r="N5" s="192"/>
      <c r="O5" s="192"/>
      <c r="P5" s="192"/>
      <c r="Q5" s="185" t="s">
        <v>2</v>
      </c>
      <c r="R5" s="185"/>
      <c r="S5" s="185"/>
      <c r="T5" s="185"/>
      <c r="U5" s="185"/>
      <c r="V5" s="185"/>
      <c r="W5" s="201"/>
      <c r="X5" s="218" t="s">
        <v>5</v>
      </c>
      <c r="Y5" s="219"/>
      <c r="Z5" s="219"/>
      <c r="AA5" s="219"/>
      <c r="AB5" s="219"/>
      <c r="AC5" s="219"/>
      <c r="AD5" s="220"/>
      <c r="AE5" s="218" t="s">
        <v>6</v>
      </c>
      <c r="AF5" s="219"/>
      <c r="AG5" s="219"/>
      <c r="AH5" s="219"/>
      <c r="AI5" s="219"/>
      <c r="AJ5" s="219"/>
      <c r="AK5" s="220"/>
      <c r="AL5" s="218" t="s">
        <v>7</v>
      </c>
      <c r="AM5" s="219"/>
      <c r="AN5" s="219"/>
      <c r="AO5" s="219"/>
      <c r="AP5" s="219"/>
      <c r="AQ5" s="219"/>
      <c r="AR5" s="220"/>
      <c r="AS5" s="218" t="s">
        <v>8</v>
      </c>
      <c r="AT5" s="219"/>
      <c r="AU5" s="219"/>
      <c r="AV5" s="219"/>
      <c r="AW5" s="219"/>
      <c r="AX5" s="219"/>
      <c r="AY5" s="312"/>
      <c r="AZ5" s="313" t="s">
        <v>3</v>
      </c>
      <c r="BA5" s="192"/>
      <c r="BB5" s="192"/>
      <c r="BC5" s="170" t="s">
        <v>9</v>
      </c>
      <c r="BD5" s="170"/>
      <c r="BE5" s="170"/>
      <c r="BF5" s="170" t="s">
        <v>4</v>
      </c>
      <c r="BG5" s="170"/>
      <c r="BH5" s="171"/>
    </row>
    <row r="6" spans="1:62" s="3" customFormat="1" ht="21" customHeight="1" x14ac:dyDescent="0.15">
      <c r="A6" s="31">
        <v>35</v>
      </c>
      <c r="B6" s="186"/>
      <c r="C6" s="187"/>
      <c r="D6" s="187"/>
      <c r="E6" s="187"/>
      <c r="F6" s="187"/>
      <c r="G6" s="187"/>
      <c r="H6" s="187"/>
      <c r="I6" s="187"/>
      <c r="J6" s="194"/>
      <c r="K6" s="194"/>
      <c r="L6" s="194"/>
      <c r="M6" s="194"/>
      <c r="N6" s="194"/>
      <c r="O6" s="194"/>
      <c r="P6" s="194"/>
      <c r="Q6" s="187"/>
      <c r="R6" s="187"/>
      <c r="S6" s="187"/>
      <c r="T6" s="187"/>
      <c r="U6" s="187"/>
      <c r="V6" s="187"/>
      <c r="W6" s="202"/>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7">
        <v>28</v>
      </c>
      <c r="AZ6" s="193"/>
      <c r="BA6" s="194"/>
      <c r="BB6" s="194"/>
      <c r="BC6" s="172"/>
      <c r="BD6" s="172"/>
      <c r="BE6" s="172"/>
      <c r="BF6" s="172"/>
      <c r="BG6" s="172"/>
      <c r="BH6" s="173"/>
      <c r="BI6" s="199" t="s">
        <v>27</v>
      </c>
    </row>
    <row r="7" spans="1:62" s="3" customFormat="1" ht="21" customHeight="1" thickBot="1" x14ac:dyDescent="0.2">
      <c r="A7" s="31">
        <v>36</v>
      </c>
      <c r="B7" s="188"/>
      <c r="C7" s="189"/>
      <c r="D7" s="189"/>
      <c r="E7" s="189"/>
      <c r="F7" s="189"/>
      <c r="G7" s="189"/>
      <c r="H7" s="189"/>
      <c r="I7" s="189"/>
      <c r="J7" s="196"/>
      <c r="K7" s="196"/>
      <c r="L7" s="196"/>
      <c r="M7" s="196"/>
      <c r="N7" s="196"/>
      <c r="O7" s="196"/>
      <c r="P7" s="196"/>
      <c r="Q7" s="189"/>
      <c r="R7" s="189"/>
      <c r="S7" s="189"/>
      <c r="T7" s="189"/>
      <c r="U7" s="189"/>
      <c r="V7" s="189"/>
      <c r="W7" s="203"/>
      <c r="X7" s="8"/>
      <c r="Y7" s="9"/>
      <c r="Z7" s="9"/>
      <c r="AA7" s="9"/>
      <c r="AB7" s="9"/>
      <c r="AC7" s="9"/>
      <c r="AD7" s="10"/>
      <c r="AE7" s="11"/>
      <c r="AF7" s="9"/>
      <c r="AG7" s="9"/>
      <c r="AH7" s="9"/>
      <c r="AI7" s="9"/>
      <c r="AJ7" s="9"/>
      <c r="AK7" s="10"/>
      <c r="AL7" s="11"/>
      <c r="AM7" s="9"/>
      <c r="AN7" s="9"/>
      <c r="AO7" s="9"/>
      <c r="AP7" s="9"/>
      <c r="AQ7" s="9"/>
      <c r="AR7" s="10"/>
      <c r="AS7" s="11"/>
      <c r="AT7" s="9"/>
      <c r="AU7" s="9"/>
      <c r="AV7" s="9"/>
      <c r="AW7" s="9"/>
      <c r="AX7" s="9"/>
      <c r="AY7" s="12"/>
      <c r="AZ7" s="195"/>
      <c r="BA7" s="196"/>
      <c r="BB7" s="196"/>
      <c r="BC7" s="174"/>
      <c r="BD7" s="174"/>
      <c r="BE7" s="174"/>
      <c r="BF7" s="174"/>
      <c r="BG7" s="174"/>
      <c r="BH7" s="175"/>
      <c r="BI7" s="200"/>
    </row>
    <row r="8" spans="1:62" s="3" customFormat="1" ht="21" customHeight="1" thickBot="1" x14ac:dyDescent="0.2">
      <c r="A8" s="31">
        <v>37</v>
      </c>
      <c r="B8" s="181" t="s">
        <v>10</v>
      </c>
      <c r="C8" s="182"/>
      <c r="D8" s="182"/>
      <c r="E8" s="182"/>
      <c r="F8" s="182"/>
      <c r="G8" s="182"/>
      <c r="H8" s="182"/>
      <c r="I8" s="182"/>
      <c r="J8" s="222"/>
      <c r="K8" s="222"/>
      <c r="L8" s="222"/>
      <c r="M8" s="222"/>
      <c r="N8" s="222"/>
      <c r="O8" s="222"/>
      <c r="P8" s="222"/>
      <c r="Q8" s="211"/>
      <c r="R8" s="211"/>
      <c r="S8" s="211"/>
      <c r="T8" s="211"/>
      <c r="U8" s="211"/>
      <c r="V8" s="211"/>
      <c r="W8" s="212"/>
      <c r="X8" s="51"/>
      <c r="Y8" s="52"/>
      <c r="Z8" s="52"/>
      <c r="AA8" s="52"/>
      <c r="AB8" s="52"/>
      <c r="AC8" s="52"/>
      <c r="AD8" s="53"/>
      <c r="AE8" s="51"/>
      <c r="AF8" s="52"/>
      <c r="AG8" s="52"/>
      <c r="AH8" s="52"/>
      <c r="AI8" s="52"/>
      <c r="AJ8" s="52"/>
      <c r="AK8" s="53"/>
      <c r="AL8" s="51"/>
      <c r="AM8" s="52"/>
      <c r="AN8" s="52"/>
      <c r="AO8" s="52"/>
      <c r="AP8" s="52"/>
      <c r="AQ8" s="52"/>
      <c r="AR8" s="53"/>
      <c r="AS8" s="51"/>
      <c r="AT8" s="52"/>
      <c r="AU8" s="52"/>
      <c r="AV8" s="52"/>
      <c r="AW8" s="52"/>
      <c r="AX8" s="52"/>
      <c r="AY8" s="54"/>
      <c r="AZ8" s="213" t="str">
        <f t="shared" ref="AZ8:AZ29" si="0">IF(Q8="","",SUM(X8:AY8))</f>
        <v/>
      </c>
      <c r="BA8" s="213"/>
      <c r="BB8" s="214"/>
      <c r="BC8" s="208" t="str">
        <f t="shared" ref="BC8:BC29" si="1">IF(Q8="","",AZ8/4)</f>
        <v/>
      </c>
      <c r="BD8" s="209"/>
      <c r="BE8" s="223"/>
      <c r="BF8" s="208" t="str">
        <f t="shared" ref="BF8:BF29" si="2">IF(Q8="","",IF(AZ8/$BI$3&gt;=1,1,ROUNDDOWN(AZ8/$BI$3,1)))</f>
        <v/>
      </c>
      <c r="BG8" s="209"/>
      <c r="BH8" s="210"/>
      <c r="BI8" s="32">
        <f>IF(AZ8="",0,AZ8/BI3)</f>
        <v>0</v>
      </c>
    </row>
    <row r="9" spans="1:62" s="3" customFormat="1" ht="21" customHeight="1" thickTop="1" x14ac:dyDescent="0.15">
      <c r="A9" s="31">
        <v>38</v>
      </c>
      <c r="B9" s="314" t="s">
        <v>135</v>
      </c>
      <c r="C9" s="315"/>
      <c r="D9" s="315"/>
      <c r="E9" s="315"/>
      <c r="F9" s="315"/>
      <c r="G9" s="315"/>
      <c r="H9" s="315"/>
      <c r="I9" s="316"/>
      <c r="J9" s="221"/>
      <c r="K9" s="221"/>
      <c r="L9" s="221"/>
      <c r="M9" s="221"/>
      <c r="N9" s="221"/>
      <c r="O9" s="221"/>
      <c r="P9" s="221"/>
      <c r="Q9" s="228"/>
      <c r="R9" s="228"/>
      <c r="S9" s="228"/>
      <c r="T9" s="228"/>
      <c r="U9" s="228"/>
      <c r="V9" s="228"/>
      <c r="W9" s="229"/>
      <c r="X9" s="35"/>
      <c r="Y9" s="36"/>
      <c r="Z9" s="36"/>
      <c r="AA9" s="36"/>
      <c r="AB9" s="36"/>
      <c r="AC9" s="36"/>
      <c r="AD9" s="37"/>
      <c r="AE9" s="35"/>
      <c r="AF9" s="36"/>
      <c r="AG9" s="36"/>
      <c r="AH9" s="36"/>
      <c r="AI9" s="36"/>
      <c r="AJ9" s="36"/>
      <c r="AK9" s="37"/>
      <c r="AL9" s="35"/>
      <c r="AM9" s="36"/>
      <c r="AN9" s="36"/>
      <c r="AO9" s="36"/>
      <c r="AP9" s="36"/>
      <c r="AQ9" s="36"/>
      <c r="AR9" s="37"/>
      <c r="AS9" s="35"/>
      <c r="AT9" s="36"/>
      <c r="AU9" s="36"/>
      <c r="AV9" s="36"/>
      <c r="AW9" s="36"/>
      <c r="AX9" s="36"/>
      <c r="AY9" s="38"/>
      <c r="AZ9" s="197" t="str">
        <f t="shared" si="0"/>
        <v/>
      </c>
      <c r="BA9" s="197"/>
      <c r="BB9" s="198"/>
      <c r="BC9" s="205" t="str">
        <f t="shared" si="1"/>
        <v/>
      </c>
      <c r="BD9" s="206"/>
      <c r="BE9" s="224"/>
      <c r="BF9" s="205" t="str">
        <f t="shared" si="2"/>
        <v/>
      </c>
      <c r="BG9" s="206"/>
      <c r="BH9" s="207"/>
      <c r="BI9" s="32">
        <f>IF(AZ9="",0,AZ9/$BI$3)</f>
        <v>0</v>
      </c>
      <c r="BJ9" s="72" t="s">
        <v>136</v>
      </c>
    </row>
    <row r="10" spans="1:62" s="3" customFormat="1" ht="21" customHeight="1" x14ac:dyDescent="0.15">
      <c r="A10" s="31">
        <v>39</v>
      </c>
      <c r="B10" s="183"/>
      <c r="C10" s="168"/>
      <c r="D10" s="168"/>
      <c r="E10" s="168"/>
      <c r="F10" s="168"/>
      <c r="G10" s="168"/>
      <c r="H10" s="168"/>
      <c r="I10" s="168"/>
      <c r="J10" s="168"/>
      <c r="K10" s="168"/>
      <c r="L10" s="168"/>
      <c r="M10" s="168"/>
      <c r="N10" s="168"/>
      <c r="O10" s="168"/>
      <c r="P10" s="168"/>
      <c r="Q10" s="125"/>
      <c r="R10" s="125"/>
      <c r="S10" s="125"/>
      <c r="T10" s="125"/>
      <c r="U10" s="125"/>
      <c r="V10" s="125"/>
      <c r="W10" s="126"/>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65" t="str">
        <f t="shared" si="0"/>
        <v/>
      </c>
      <c r="BA10" s="165"/>
      <c r="BB10" s="166"/>
      <c r="BC10" s="127" t="str">
        <f t="shared" si="1"/>
        <v/>
      </c>
      <c r="BD10" s="128"/>
      <c r="BE10" s="130"/>
      <c r="BF10" s="127" t="str">
        <f t="shared" si="2"/>
        <v/>
      </c>
      <c r="BG10" s="128"/>
      <c r="BH10" s="129"/>
      <c r="BI10" s="32">
        <f t="shared" ref="BI10:BI29" si="3">IF(AZ10="",0,AZ10/$BI$3)</f>
        <v>0</v>
      </c>
      <c r="BJ10" s="32">
        <f>IF(B10=$A$18,BI10,IF(B10=$A$19,BI10,0))</f>
        <v>0</v>
      </c>
    </row>
    <row r="11" spans="1:62" s="3" customFormat="1" ht="21" customHeight="1" x14ac:dyDescent="0.15">
      <c r="A11" s="31">
        <v>40</v>
      </c>
      <c r="B11" s="160"/>
      <c r="C11" s="161"/>
      <c r="D11" s="161"/>
      <c r="E11" s="161"/>
      <c r="F11" s="161"/>
      <c r="G11" s="161"/>
      <c r="H11" s="161"/>
      <c r="I11" s="161"/>
      <c r="J11" s="161"/>
      <c r="K11" s="161"/>
      <c r="L11" s="161"/>
      <c r="M11" s="161"/>
      <c r="N11" s="161"/>
      <c r="O11" s="161"/>
      <c r="P11" s="161"/>
      <c r="Q11" s="122"/>
      <c r="R11" s="122"/>
      <c r="S11" s="122"/>
      <c r="T11" s="122"/>
      <c r="U11" s="122"/>
      <c r="V11" s="122"/>
      <c r="W11" s="123"/>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20" t="str">
        <f t="shared" si="0"/>
        <v/>
      </c>
      <c r="BA11" s="120"/>
      <c r="BB11" s="121"/>
      <c r="BC11" s="101" t="str">
        <f t="shared" si="1"/>
        <v/>
      </c>
      <c r="BD11" s="102"/>
      <c r="BE11" s="103"/>
      <c r="BF11" s="101" t="str">
        <f t="shared" si="2"/>
        <v/>
      </c>
      <c r="BG11" s="102"/>
      <c r="BH11" s="124"/>
      <c r="BI11" s="32">
        <f t="shared" si="3"/>
        <v>0</v>
      </c>
      <c r="BJ11" s="32">
        <f t="shared" ref="BJ11:BJ29" si="4">IF(B11=$A$18,BI11,IF(B11=$A$19,BI11,0))</f>
        <v>0</v>
      </c>
    </row>
    <row r="12" spans="1:62" s="3" customFormat="1" ht="21" customHeight="1" x14ac:dyDescent="0.15">
      <c r="A12" s="31">
        <v>41</v>
      </c>
      <c r="B12" s="160"/>
      <c r="C12" s="161"/>
      <c r="D12" s="161"/>
      <c r="E12" s="161"/>
      <c r="F12" s="161"/>
      <c r="G12" s="161"/>
      <c r="H12" s="161"/>
      <c r="I12" s="161"/>
      <c r="J12" s="161"/>
      <c r="K12" s="161"/>
      <c r="L12" s="161"/>
      <c r="M12" s="161"/>
      <c r="N12" s="161"/>
      <c r="O12" s="161"/>
      <c r="P12" s="161"/>
      <c r="Q12" s="122"/>
      <c r="R12" s="122"/>
      <c r="S12" s="122"/>
      <c r="T12" s="122"/>
      <c r="U12" s="122"/>
      <c r="V12" s="122"/>
      <c r="W12" s="123"/>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20" t="str">
        <f t="shared" si="0"/>
        <v/>
      </c>
      <c r="BA12" s="120"/>
      <c r="BB12" s="121"/>
      <c r="BC12" s="101" t="str">
        <f t="shared" si="1"/>
        <v/>
      </c>
      <c r="BD12" s="102"/>
      <c r="BE12" s="103"/>
      <c r="BF12" s="101" t="str">
        <f t="shared" si="2"/>
        <v/>
      </c>
      <c r="BG12" s="102"/>
      <c r="BH12" s="124"/>
      <c r="BI12" s="32">
        <f t="shared" si="3"/>
        <v>0</v>
      </c>
      <c r="BJ12" s="32">
        <f t="shared" si="4"/>
        <v>0</v>
      </c>
    </row>
    <row r="13" spans="1:62" s="3" customFormat="1" ht="21" customHeight="1" x14ac:dyDescent="0.15">
      <c r="A13" s="31">
        <v>42</v>
      </c>
      <c r="B13" s="160"/>
      <c r="C13" s="161"/>
      <c r="D13" s="161"/>
      <c r="E13" s="161"/>
      <c r="F13" s="161"/>
      <c r="G13" s="161"/>
      <c r="H13" s="161"/>
      <c r="I13" s="161"/>
      <c r="J13" s="161"/>
      <c r="K13" s="161"/>
      <c r="L13" s="161"/>
      <c r="M13" s="161"/>
      <c r="N13" s="161"/>
      <c r="O13" s="161"/>
      <c r="P13" s="161"/>
      <c r="Q13" s="122"/>
      <c r="R13" s="122"/>
      <c r="S13" s="122"/>
      <c r="T13" s="122"/>
      <c r="U13" s="122"/>
      <c r="V13" s="122"/>
      <c r="W13" s="123"/>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20" t="str">
        <f t="shared" si="0"/>
        <v/>
      </c>
      <c r="BA13" s="120"/>
      <c r="BB13" s="121"/>
      <c r="BC13" s="101" t="str">
        <f t="shared" si="1"/>
        <v/>
      </c>
      <c r="BD13" s="102"/>
      <c r="BE13" s="103"/>
      <c r="BF13" s="101" t="str">
        <f t="shared" si="2"/>
        <v/>
      </c>
      <c r="BG13" s="102"/>
      <c r="BH13" s="124"/>
      <c r="BI13" s="32">
        <f t="shared" si="3"/>
        <v>0</v>
      </c>
      <c r="BJ13" s="32">
        <f t="shared" si="4"/>
        <v>0</v>
      </c>
    </row>
    <row r="14" spans="1:62" s="3" customFormat="1" ht="21" customHeight="1" x14ac:dyDescent="0.15">
      <c r="A14" s="31">
        <v>43</v>
      </c>
      <c r="B14" s="160"/>
      <c r="C14" s="161"/>
      <c r="D14" s="161"/>
      <c r="E14" s="161"/>
      <c r="F14" s="161"/>
      <c r="G14" s="161"/>
      <c r="H14" s="161"/>
      <c r="I14" s="161"/>
      <c r="J14" s="161"/>
      <c r="K14" s="161"/>
      <c r="L14" s="161"/>
      <c r="M14" s="161"/>
      <c r="N14" s="161"/>
      <c r="O14" s="161"/>
      <c r="P14" s="161"/>
      <c r="Q14" s="122"/>
      <c r="R14" s="122"/>
      <c r="S14" s="122"/>
      <c r="T14" s="122"/>
      <c r="U14" s="122"/>
      <c r="V14" s="122"/>
      <c r="W14" s="123"/>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20" t="str">
        <f t="shared" si="0"/>
        <v/>
      </c>
      <c r="BA14" s="120"/>
      <c r="BB14" s="121"/>
      <c r="BC14" s="101" t="str">
        <f t="shared" si="1"/>
        <v/>
      </c>
      <c r="BD14" s="102"/>
      <c r="BE14" s="103"/>
      <c r="BF14" s="101" t="str">
        <f t="shared" si="2"/>
        <v/>
      </c>
      <c r="BG14" s="102"/>
      <c r="BH14" s="124"/>
      <c r="BI14" s="32">
        <f t="shared" si="3"/>
        <v>0</v>
      </c>
      <c r="BJ14" s="32">
        <f t="shared" si="4"/>
        <v>0</v>
      </c>
    </row>
    <row r="15" spans="1:62" s="3" customFormat="1" ht="21" customHeight="1" x14ac:dyDescent="0.15">
      <c r="A15" s="31">
        <v>44</v>
      </c>
      <c r="B15" s="160"/>
      <c r="C15" s="161"/>
      <c r="D15" s="161"/>
      <c r="E15" s="161"/>
      <c r="F15" s="161"/>
      <c r="G15" s="161"/>
      <c r="H15" s="161"/>
      <c r="I15" s="161"/>
      <c r="J15" s="161"/>
      <c r="K15" s="161"/>
      <c r="L15" s="161"/>
      <c r="M15" s="161"/>
      <c r="N15" s="161"/>
      <c r="O15" s="161"/>
      <c r="P15" s="161"/>
      <c r="Q15" s="122"/>
      <c r="R15" s="122"/>
      <c r="S15" s="122"/>
      <c r="T15" s="122"/>
      <c r="U15" s="122"/>
      <c r="V15" s="122"/>
      <c r="W15" s="123"/>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20" t="str">
        <f t="shared" si="0"/>
        <v/>
      </c>
      <c r="BA15" s="120"/>
      <c r="BB15" s="121"/>
      <c r="BC15" s="101" t="str">
        <f t="shared" si="1"/>
        <v/>
      </c>
      <c r="BD15" s="102"/>
      <c r="BE15" s="103"/>
      <c r="BF15" s="101" t="str">
        <f t="shared" si="2"/>
        <v/>
      </c>
      <c r="BG15" s="102"/>
      <c r="BH15" s="124"/>
      <c r="BI15" s="32">
        <f t="shared" si="3"/>
        <v>0</v>
      </c>
      <c r="BJ15" s="32">
        <f t="shared" si="4"/>
        <v>0</v>
      </c>
    </row>
    <row r="16" spans="1:62" s="3" customFormat="1" ht="21" customHeight="1" x14ac:dyDescent="0.15">
      <c r="A16" s="31"/>
      <c r="B16" s="160"/>
      <c r="C16" s="161"/>
      <c r="D16" s="161"/>
      <c r="E16" s="161"/>
      <c r="F16" s="161"/>
      <c r="G16" s="161"/>
      <c r="H16" s="161"/>
      <c r="I16" s="161"/>
      <c r="J16" s="161"/>
      <c r="K16" s="161"/>
      <c r="L16" s="161"/>
      <c r="M16" s="161"/>
      <c r="N16" s="161"/>
      <c r="O16" s="161"/>
      <c r="P16" s="161"/>
      <c r="Q16" s="122"/>
      <c r="R16" s="122"/>
      <c r="S16" s="122"/>
      <c r="T16" s="122"/>
      <c r="U16" s="122"/>
      <c r="V16" s="122"/>
      <c r="W16" s="123"/>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20" t="str">
        <f t="shared" si="0"/>
        <v/>
      </c>
      <c r="BA16" s="120"/>
      <c r="BB16" s="121"/>
      <c r="BC16" s="101" t="str">
        <f t="shared" si="1"/>
        <v/>
      </c>
      <c r="BD16" s="102"/>
      <c r="BE16" s="103"/>
      <c r="BF16" s="101" t="str">
        <f t="shared" si="2"/>
        <v/>
      </c>
      <c r="BG16" s="102"/>
      <c r="BH16" s="124"/>
      <c r="BI16" s="32">
        <f t="shared" si="3"/>
        <v>0</v>
      </c>
      <c r="BJ16" s="32">
        <f t="shared" si="4"/>
        <v>0</v>
      </c>
    </row>
    <row r="17" spans="1:62" s="3" customFormat="1" ht="21" customHeight="1" x14ac:dyDescent="0.15">
      <c r="A17" s="31" t="s">
        <v>137</v>
      </c>
      <c r="B17" s="160"/>
      <c r="C17" s="161"/>
      <c r="D17" s="161"/>
      <c r="E17" s="161"/>
      <c r="F17" s="161"/>
      <c r="G17" s="161"/>
      <c r="H17" s="161"/>
      <c r="I17" s="161"/>
      <c r="J17" s="161"/>
      <c r="K17" s="161"/>
      <c r="L17" s="161"/>
      <c r="M17" s="161"/>
      <c r="N17" s="161"/>
      <c r="O17" s="161"/>
      <c r="P17" s="161"/>
      <c r="Q17" s="122"/>
      <c r="R17" s="122"/>
      <c r="S17" s="122"/>
      <c r="T17" s="122"/>
      <c r="U17" s="122"/>
      <c r="V17" s="122"/>
      <c r="W17" s="123"/>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20" t="str">
        <f t="shared" si="0"/>
        <v/>
      </c>
      <c r="BA17" s="120"/>
      <c r="BB17" s="121"/>
      <c r="BC17" s="101" t="str">
        <f t="shared" si="1"/>
        <v/>
      </c>
      <c r="BD17" s="102"/>
      <c r="BE17" s="103"/>
      <c r="BF17" s="101" t="str">
        <f t="shared" si="2"/>
        <v/>
      </c>
      <c r="BG17" s="102"/>
      <c r="BH17" s="124"/>
      <c r="BI17" s="32">
        <f t="shared" si="3"/>
        <v>0</v>
      </c>
      <c r="BJ17" s="32">
        <f t="shared" si="4"/>
        <v>0</v>
      </c>
    </row>
    <row r="18" spans="1:62" s="3" customFormat="1" ht="21" customHeight="1" x14ac:dyDescent="0.15">
      <c r="A18" s="31" t="s">
        <v>138</v>
      </c>
      <c r="B18" s="160"/>
      <c r="C18" s="161"/>
      <c r="D18" s="161"/>
      <c r="E18" s="161"/>
      <c r="F18" s="161"/>
      <c r="G18" s="161"/>
      <c r="H18" s="161"/>
      <c r="I18" s="161"/>
      <c r="J18" s="161"/>
      <c r="K18" s="161"/>
      <c r="L18" s="161"/>
      <c r="M18" s="161"/>
      <c r="N18" s="161"/>
      <c r="O18" s="161"/>
      <c r="P18" s="161"/>
      <c r="Q18" s="122"/>
      <c r="R18" s="122"/>
      <c r="S18" s="122"/>
      <c r="T18" s="122"/>
      <c r="U18" s="122"/>
      <c r="V18" s="122"/>
      <c r="W18" s="123"/>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20" t="str">
        <f t="shared" si="0"/>
        <v/>
      </c>
      <c r="BA18" s="120"/>
      <c r="BB18" s="121"/>
      <c r="BC18" s="101" t="str">
        <f t="shared" si="1"/>
        <v/>
      </c>
      <c r="BD18" s="102"/>
      <c r="BE18" s="103"/>
      <c r="BF18" s="101" t="str">
        <f t="shared" si="2"/>
        <v/>
      </c>
      <c r="BG18" s="102"/>
      <c r="BH18" s="124"/>
      <c r="BI18" s="32">
        <f t="shared" si="3"/>
        <v>0</v>
      </c>
      <c r="BJ18" s="32">
        <f t="shared" si="4"/>
        <v>0</v>
      </c>
    </row>
    <row r="19" spans="1:62" s="3" customFormat="1" ht="21" customHeight="1" x14ac:dyDescent="0.15">
      <c r="A19" s="31" t="s">
        <v>139</v>
      </c>
      <c r="B19" s="160"/>
      <c r="C19" s="161"/>
      <c r="D19" s="161"/>
      <c r="E19" s="161"/>
      <c r="F19" s="161"/>
      <c r="G19" s="161"/>
      <c r="H19" s="161"/>
      <c r="I19" s="161"/>
      <c r="J19" s="161"/>
      <c r="K19" s="161"/>
      <c r="L19" s="161"/>
      <c r="M19" s="161"/>
      <c r="N19" s="161"/>
      <c r="O19" s="161"/>
      <c r="P19" s="161"/>
      <c r="Q19" s="122"/>
      <c r="R19" s="122"/>
      <c r="S19" s="122"/>
      <c r="T19" s="122"/>
      <c r="U19" s="122"/>
      <c r="V19" s="122"/>
      <c r="W19" s="123"/>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20" t="str">
        <f t="shared" si="0"/>
        <v/>
      </c>
      <c r="BA19" s="120"/>
      <c r="BB19" s="121"/>
      <c r="BC19" s="101" t="str">
        <f t="shared" si="1"/>
        <v/>
      </c>
      <c r="BD19" s="102"/>
      <c r="BE19" s="103"/>
      <c r="BF19" s="101" t="str">
        <f t="shared" si="2"/>
        <v/>
      </c>
      <c r="BG19" s="102"/>
      <c r="BH19" s="124"/>
      <c r="BI19" s="32">
        <f t="shared" si="3"/>
        <v>0</v>
      </c>
      <c r="BJ19" s="32">
        <f t="shared" si="4"/>
        <v>0</v>
      </c>
    </row>
    <row r="20" spans="1:62" s="3" customFormat="1" ht="21" customHeight="1" x14ac:dyDescent="0.15">
      <c r="A20" s="31" t="s">
        <v>140</v>
      </c>
      <c r="B20" s="160"/>
      <c r="C20" s="161"/>
      <c r="D20" s="161"/>
      <c r="E20" s="161"/>
      <c r="F20" s="161"/>
      <c r="G20" s="161"/>
      <c r="H20" s="161"/>
      <c r="I20" s="161"/>
      <c r="J20" s="161"/>
      <c r="K20" s="161"/>
      <c r="L20" s="161"/>
      <c r="M20" s="161"/>
      <c r="N20" s="161"/>
      <c r="O20" s="161"/>
      <c r="P20" s="161"/>
      <c r="Q20" s="122"/>
      <c r="R20" s="122"/>
      <c r="S20" s="122"/>
      <c r="T20" s="122"/>
      <c r="U20" s="122"/>
      <c r="V20" s="122"/>
      <c r="W20" s="123"/>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20" t="str">
        <f t="shared" si="0"/>
        <v/>
      </c>
      <c r="BA20" s="120"/>
      <c r="BB20" s="121"/>
      <c r="BC20" s="101" t="str">
        <f t="shared" si="1"/>
        <v/>
      </c>
      <c r="BD20" s="102"/>
      <c r="BE20" s="103"/>
      <c r="BF20" s="101" t="str">
        <f t="shared" si="2"/>
        <v/>
      </c>
      <c r="BG20" s="102"/>
      <c r="BH20" s="124"/>
      <c r="BI20" s="32">
        <f t="shared" si="3"/>
        <v>0</v>
      </c>
      <c r="BJ20" s="32">
        <f t="shared" si="4"/>
        <v>0</v>
      </c>
    </row>
    <row r="21" spans="1:62" s="3" customFormat="1" ht="21" customHeight="1" x14ac:dyDescent="0.15">
      <c r="A21" s="31" t="s">
        <v>39</v>
      </c>
      <c r="B21" s="160"/>
      <c r="C21" s="161"/>
      <c r="D21" s="161"/>
      <c r="E21" s="161"/>
      <c r="F21" s="161"/>
      <c r="G21" s="161"/>
      <c r="H21" s="161"/>
      <c r="I21" s="161"/>
      <c r="J21" s="161"/>
      <c r="K21" s="161"/>
      <c r="L21" s="161"/>
      <c r="M21" s="161"/>
      <c r="N21" s="161"/>
      <c r="O21" s="161"/>
      <c r="P21" s="161"/>
      <c r="Q21" s="122"/>
      <c r="R21" s="122"/>
      <c r="S21" s="122"/>
      <c r="T21" s="122"/>
      <c r="U21" s="122"/>
      <c r="V21" s="122"/>
      <c r="W21" s="123"/>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20" t="str">
        <f t="shared" si="0"/>
        <v/>
      </c>
      <c r="BA21" s="120"/>
      <c r="BB21" s="121"/>
      <c r="BC21" s="101" t="str">
        <f t="shared" si="1"/>
        <v/>
      </c>
      <c r="BD21" s="102"/>
      <c r="BE21" s="103"/>
      <c r="BF21" s="101" t="str">
        <f t="shared" si="2"/>
        <v/>
      </c>
      <c r="BG21" s="102"/>
      <c r="BH21" s="124"/>
      <c r="BI21" s="32">
        <f t="shared" si="3"/>
        <v>0</v>
      </c>
      <c r="BJ21" s="32">
        <f t="shared" si="4"/>
        <v>0</v>
      </c>
    </row>
    <row r="22" spans="1:62" s="3" customFormat="1" ht="21" customHeight="1" x14ac:dyDescent="0.15">
      <c r="A22" s="31" t="s">
        <v>40</v>
      </c>
      <c r="B22" s="160"/>
      <c r="C22" s="161"/>
      <c r="D22" s="161"/>
      <c r="E22" s="161"/>
      <c r="F22" s="161"/>
      <c r="G22" s="161"/>
      <c r="H22" s="161"/>
      <c r="I22" s="161"/>
      <c r="J22" s="161"/>
      <c r="K22" s="161"/>
      <c r="L22" s="161"/>
      <c r="M22" s="161"/>
      <c r="N22" s="161"/>
      <c r="O22" s="161"/>
      <c r="P22" s="161"/>
      <c r="Q22" s="122"/>
      <c r="R22" s="122"/>
      <c r="S22" s="122"/>
      <c r="T22" s="122"/>
      <c r="U22" s="122"/>
      <c r="V22" s="122"/>
      <c r="W22" s="123"/>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20" t="str">
        <f t="shared" si="0"/>
        <v/>
      </c>
      <c r="BA22" s="120"/>
      <c r="BB22" s="121"/>
      <c r="BC22" s="101" t="str">
        <f t="shared" si="1"/>
        <v/>
      </c>
      <c r="BD22" s="102"/>
      <c r="BE22" s="103"/>
      <c r="BF22" s="101" t="str">
        <f t="shared" si="2"/>
        <v/>
      </c>
      <c r="BG22" s="102"/>
      <c r="BH22" s="124"/>
      <c r="BI22" s="32">
        <f t="shared" si="3"/>
        <v>0</v>
      </c>
      <c r="BJ22" s="32">
        <f t="shared" si="4"/>
        <v>0</v>
      </c>
    </row>
    <row r="23" spans="1:62" s="3" customFormat="1" ht="21" customHeight="1" x14ac:dyDescent="0.15">
      <c r="A23" s="31" t="s">
        <v>141</v>
      </c>
      <c r="B23" s="160"/>
      <c r="C23" s="161"/>
      <c r="D23" s="161"/>
      <c r="E23" s="161"/>
      <c r="F23" s="161"/>
      <c r="G23" s="161"/>
      <c r="H23" s="161"/>
      <c r="I23" s="161"/>
      <c r="J23" s="161"/>
      <c r="K23" s="161"/>
      <c r="L23" s="161"/>
      <c r="M23" s="161"/>
      <c r="N23" s="161"/>
      <c r="O23" s="161"/>
      <c r="P23" s="161"/>
      <c r="Q23" s="122"/>
      <c r="R23" s="122"/>
      <c r="S23" s="122"/>
      <c r="T23" s="122"/>
      <c r="U23" s="122"/>
      <c r="V23" s="122"/>
      <c r="W23" s="123"/>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20" t="str">
        <f t="shared" si="0"/>
        <v/>
      </c>
      <c r="BA23" s="120"/>
      <c r="BB23" s="121"/>
      <c r="BC23" s="101" t="str">
        <f t="shared" si="1"/>
        <v/>
      </c>
      <c r="BD23" s="102"/>
      <c r="BE23" s="103"/>
      <c r="BF23" s="101" t="str">
        <f t="shared" si="2"/>
        <v/>
      </c>
      <c r="BG23" s="102"/>
      <c r="BH23" s="124"/>
      <c r="BI23" s="32">
        <f t="shared" si="3"/>
        <v>0</v>
      </c>
      <c r="BJ23" s="32">
        <f t="shared" si="4"/>
        <v>0</v>
      </c>
    </row>
    <row r="24" spans="1:62" s="3" customFormat="1" ht="21" customHeight="1" x14ac:dyDescent="0.15">
      <c r="A24" s="31" t="s">
        <v>79</v>
      </c>
      <c r="B24" s="160"/>
      <c r="C24" s="161"/>
      <c r="D24" s="161"/>
      <c r="E24" s="161"/>
      <c r="F24" s="161"/>
      <c r="G24" s="161"/>
      <c r="H24" s="161"/>
      <c r="I24" s="161"/>
      <c r="J24" s="161"/>
      <c r="K24" s="161"/>
      <c r="L24" s="161"/>
      <c r="M24" s="161"/>
      <c r="N24" s="161"/>
      <c r="O24" s="161"/>
      <c r="P24" s="161"/>
      <c r="Q24" s="122"/>
      <c r="R24" s="122"/>
      <c r="S24" s="122"/>
      <c r="T24" s="122"/>
      <c r="U24" s="122"/>
      <c r="V24" s="122"/>
      <c r="W24" s="123"/>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20" t="str">
        <f t="shared" si="0"/>
        <v/>
      </c>
      <c r="BA24" s="120"/>
      <c r="BB24" s="121"/>
      <c r="BC24" s="101" t="str">
        <f t="shared" si="1"/>
        <v/>
      </c>
      <c r="BD24" s="102"/>
      <c r="BE24" s="103"/>
      <c r="BF24" s="101" t="str">
        <f t="shared" si="2"/>
        <v/>
      </c>
      <c r="BG24" s="102"/>
      <c r="BH24" s="124"/>
      <c r="BI24" s="32">
        <f t="shared" si="3"/>
        <v>0</v>
      </c>
      <c r="BJ24" s="32">
        <f t="shared" si="4"/>
        <v>0</v>
      </c>
    </row>
    <row r="25" spans="1:62" s="3" customFormat="1" ht="21" customHeight="1" x14ac:dyDescent="0.15">
      <c r="A25" s="31" t="s">
        <v>142</v>
      </c>
      <c r="B25" s="160"/>
      <c r="C25" s="161"/>
      <c r="D25" s="161"/>
      <c r="E25" s="161"/>
      <c r="F25" s="161"/>
      <c r="G25" s="161"/>
      <c r="H25" s="161"/>
      <c r="I25" s="161"/>
      <c r="J25" s="161"/>
      <c r="K25" s="161"/>
      <c r="L25" s="161"/>
      <c r="M25" s="161"/>
      <c r="N25" s="161"/>
      <c r="O25" s="161"/>
      <c r="P25" s="161"/>
      <c r="Q25" s="122"/>
      <c r="R25" s="122"/>
      <c r="S25" s="122"/>
      <c r="T25" s="122"/>
      <c r="U25" s="122"/>
      <c r="V25" s="122"/>
      <c r="W25" s="123"/>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20" t="str">
        <f t="shared" si="0"/>
        <v/>
      </c>
      <c r="BA25" s="120"/>
      <c r="BB25" s="121"/>
      <c r="BC25" s="101" t="str">
        <f t="shared" si="1"/>
        <v/>
      </c>
      <c r="BD25" s="102"/>
      <c r="BE25" s="103"/>
      <c r="BF25" s="101" t="str">
        <f t="shared" si="2"/>
        <v/>
      </c>
      <c r="BG25" s="102"/>
      <c r="BH25" s="124"/>
      <c r="BI25" s="32">
        <f t="shared" si="3"/>
        <v>0</v>
      </c>
      <c r="BJ25" s="32">
        <f t="shared" si="4"/>
        <v>0</v>
      </c>
    </row>
    <row r="26" spans="1:62" s="3" customFormat="1" ht="21" customHeight="1" x14ac:dyDescent="0.15">
      <c r="A26" s="31" t="s">
        <v>41</v>
      </c>
      <c r="B26" s="160"/>
      <c r="C26" s="161"/>
      <c r="D26" s="161"/>
      <c r="E26" s="161"/>
      <c r="F26" s="161"/>
      <c r="G26" s="161"/>
      <c r="H26" s="161"/>
      <c r="I26" s="161"/>
      <c r="J26" s="122"/>
      <c r="K26" s="122"/>
      <c r="L26" s="122"/>
      <c r="M26" s="122"/>
      <c r="N26" s="122"/>
      <c r="O26" s="122"/>
      <c r="P26" s="122"/>
      <c r="Q26" s="122"/>
      <c r="R26" s="122"/>
      <c r="S26" s="122"/>
      <c r="T26" s="122"/>
      <c r="U26" s="122"/>
      <c r="V26" s="122"/>
      <c r="W26" s="123"/>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20" t="str">
        <f t="shared" si="0"/>
        <v/>
      </c>
      <c r="BA26" s="120"/>
      <c r="BB26" s="121"/>
      <c r="BC26" s="101" t="str">
        <f t="shared" si="1"/>
        <v/>
      </c>
      <c r="BD26" s="102"/>
      <c r="BE26" s="103"/>
      <c r="BF26" s="101" t="str">
        <f t="shared" si="2"/>
        <v/>
      </c>
      <c r="BG26" s="102"/>
      <c r="BH26" s="124"/>
      <c r="BI26" s="32">
        <f t="shared" si="3"/>
        <v>0</v>
      </c>
      <c r="BJ26" s="32">
        <f t="shared" si="4"/>
        <v>0</v>
      </c>
    </row>
    <row r="27" spans="1:62" s="3" customFormat="1" ht="21" customHeight="1" x14ac:dyDescent="0.15">
      <c r="A27" s="31" t="s">
        <v>34</v>
      </c>
      <c r="B27" s="160"/>
      <c r="C27" s="161"/>
      <c r="D27" s="161"/>
      <c r="E27" s="161"/>
      <c r="F27" s="161"/>
      <c r="G27" s="161"/>
      <c r="H27" s="161"/>
      <c r="I27" s="161"/>
      <c r="J27" s="122"/>
      <c r="K27" s="122"/>
      <c r="L27" s="122"/>
      <c r="M27" s="122"/>
      <c r="N27" s="122"/>
      <c r="O27" s="122"/>
      <c r="P27" s="122"/>
      <c r="Q27" s="122"/>
      <c r="R27" s="122"/>
      <c r="S27" s="122"/>
      <c r="T27" s="122"/>
      <c r="U27" s="122"/>
      <c r="V27" s="122"/>
      <c r="W27" s="123"/>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20" t="str">
        <f t="shared" si="0"/>
        <v/>
      </c>
      <c r="BA27" s="120"/>
      <c r="BB27" s="121"/>
      <c r="BC27" s="101" t="str">
        <f t="shared" si="1"/>
        <v/>
      </c>
      <c r="BD27" s="102"/>
      <c r="BE27" s="103"/>
      <c r="BF27" s="101" t="str">
        <f t="shared" si="2"/>
        <v/>
      </c>
      <c r="BG27" s="102"/>
      <c r="BH27" s="124"/>
      <c r="BI27" s="32">
        <f t="shared" si="3"/>
        <v>0</v>
      </c>
      <c r="BJ27" s="32">
        <f t="shared" si="4"/>
        <v>0</v>
      </c>
    </row>
    <row r="28" spans="1:62" s="3" customFormat="1" ht="21" customHeight="1" x14ac:dyDescent="0.15">
      <c r="A28" s="31" t="s">
        <v>35</v>
      </c>
      <c r="B28" s="160"/>
      <c r="C28" s="161"/>
      <c r="D28" s="161"/>
      <c r="E28" s="161"/>
      <c r="F28" s="161"/>
      <c r="G28" s="161"/>
      <c r="H28" s="161"/>
      <c r="I28" s="161"/>
      <c r="J28" s="161"/>
      <c r="K28" s="161"/>
      <c r="L28" s="161"/>
      <c r="M28" s="161"/>
      <c r="N28" s="161"/>
      <c r="O28" s="161"/>
      <c r="P28" s="161"/>
      <c r="Q28" s="122"/>
      <c r="R28" s="122"/>
      <c r="S28" s="122"/>
      <c r="T28" s="122"/>
      <c r="U28" s="122"/>
      <c r="V28" s="122"/>
      <c r="W28" s="123"/>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20" t="str">
        <f t="shared" si="0"/>
        <v/>
      </c>
      <c r="BA28" s="120"/>
      <c r="BB28" s="121"/>
      <c r="BC28" s="101" t="str">
        <f t="shared" si="1"/>
        <v/>
      </c>
      <c r="BD28" s="102"/>
      <c r="BE28" s="103"/>
      <c r="BF28" s="101" t="str">
        <f t="shared" si="2"/>
        <v/>
      </c>
      <c r="BG28" s="102"/>
      <c r="BH28" s="124"/>
      <c r="BI28" s="32">
        <f t="shared" si="3"/>
        <v>0</v>
      </c>
      <c r="BJ28" s="32">
        <f t="shared" si="4"/>
        <v>0</v>
      </c>
    </row>
    <row r="29" spans="1:62" s="3" customFormat="1" ht="21" customHeight="1" thickBot="1" x14ac:dyDescent="0.2">
      <c r="A29" s="31"/>
      <c r="B29" s="158"/>
      <c r="C29" s="159"/>
      <c r="D29" s="159"/>
      <c r="E29" s="159"/>
      <c r="F29" s="159"/>
      <c r="G29" s="159"/>
      <c r="H29" s="159"/>
      <c r="I29" s="159"/>
      <c r="J29" s="162"/>
      <c r="K29" s="162"/>
      <c r="L29" s="162"/>
      <c r="M29" s="162"/>
      <c r="N29" s="162"/>
      <c r="O29" s="162"/>
      <c r="P29" s="162"/>
      <c r="Q29" s="162"/>
      <c r="R29" s="162"/>
      <c r="S29" s="162"/>
      <c r="T29" s="162"/>
      <c r="U29" s="162"/>
      <c r="V29" s="162"/>
      <c r="W29" s="17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107" t="str">
        <f t="shared" si="0"/>
        <v/>
      </c>
      <c r="BA29" s="107"/>
      <c r="BB29" s="108"/>
      <c r="BC29" s="98" t="str">
        <f t="shared" si="1"/>
        <v/>
      </c>
      <c r="BD29" s="99"/>
      <c r="BE29" s="100"/>
      <c r="BF29" s="98" t="str">
        <f t="shared" si="2"/>
        <v/>
      </c>
      <c r="BG29" s="99"/>
      <c r="BH29" s="134"/>
      <c r="BI29" s="32">
        <f t="shared" si="3"/>
        <v>0</v>
      </c>
      <c r="BJ29" s="32">
        <f t="shared" si="4"/>
        <v>0</v>
      </c>
    </row>
    <row r="30" spans="1:62" s="3" customFormat="1" ht="21" customHeight="1" thickTop="1" thickBot="1" x14ac:dyDescent="0.2">
      <c r="A30" s="31" t="s">
        <v>14</v>
      </c>
      <c r="B30" s="178" t="s">
        <v>3</v>
      </c>
      <c r="C30" s="179"/>
      <c r="D30" s="179"/>
      <c r="E30" s="179"/>
      <c r="F30" s="179"/>
      <c r="G30" s="179"/>
      <c r="H30" s="179"/>
      <c r="I30" s="179"/>
      <c r="J30" s="179"/>
      <c r="K30" s="179"/>
      <c r="L30" s="179"/>
      <c r="M30" s="179"/>
      <c r="N30" s="179"/>
      <c r="O30" s="179"/>
      <c r="P30" s="179"/>
      <c r="Q30" s="179"/>
      <c r="R30" s="179"/>
      <c r="S30" s="179"/>
      <c r="T30" s="179"/>
      <c r="U30" s="179"/>
      <c r="V30" s="179"/>
      <c r="W30" s="180"/>
      <c r="X30" s="13" t="str">
        <f t="shared" ref="X30:BE30" si="5">IF(SUM(X9:X29)=0,"",SUM(X9:X29))</f>
        <v/>
      </c>
      <c r="Y30" s="14" t="str">
        <f t="shared" si="5"/>
        <v/>
      </c>
      <c r="Z30" s="14" t="str">
        <f t="shared" si="5"/>
        <v/>
      </c>
      <c r="AA30" s="14" t="str">
        <f t="shared" si="5"/>
        <v/>
      </c>
      <c r="AB30" s="14" t="str">
        <f t="shared" si="5"/>
        <v/>
      </c>
      <c r="AC30" s="14" t="str">
        <f t="shared" si="5"/>
        <v/>
      </c>
      <c r="AD30" s="15" t="str">
        <f t="shared" si="5"/>
        <v/>
      </c>
      <c r="AE30" s="16" t="str">
        <f t="shared" si="5"/>
        <v/>
      </c>
      <c r="AF30" s="17" t="str">
        <f t="shared" si="5"/>
        <v/>
      </c>
      <c r="AG30" s="17" t="str">
        <f t="shared" si="5"/>
        <v/>
      </c>
      <c r="AH30" s="17" t="str">
        <f t="shared" si="5"/>
        <v/>
      </c>
      <c r="AI30" s="17" t="str">
        <f t="shared" si="5"/>
        <v/>
      </c>
      <c r="AJ30" s="17" t="str">
        <f t="shared" si="5"/>
        <v/>
      </c>
      <c r="AK30" s="18" t="str">
        <f t="shared" si="5"/>
        <v/>
      </c>
      <c r="AL30" s="19" t="str">
        <f t="shared" si="5"/>
        <v/>
      </c>
      <c r="AM30" s="14" t="str">
        <f t="shared" si="5"/>
        <v/>
      </c>
      <c r="AN30" s="14" t="str">
        <f t="shared" si="5"/>
        <v/>
      </c>
      <c r="AO30" s="14" t="str">
        <f t="shared" si="5"/>
        <v/>
      </c>
      <c r="AP30" s="14" t="str">
        <f t="shared" si="5"/>
        <v/>
      </c>
      <c r="AQ30" s="14" t="str">
        <f t="shared" si="5"/>
        <v/>
      </c>
      <c r="AR30" s="20" t="str">
        <f t="shared" si="5"/>
        <v/>
      </c>
      <c r="AS30" s="16" t="str">
        <f t="shared" si="5"/>
        <v/>
      </c>
      <c r="AT30" s="17" t="str">
        <f t="shared" si="5"/>
        <v/>
      </c>
      <c r="AU30" s="17" t="str">
        <f t="shared" si="5"/>
        <v/>
      </c>
      <c r="AV30" s="17" t="str">
        <f t="shared" si="5"/>
        <v/>
      </c>
      <c r="AW30" s="17" t="str">
        <f t="shared" si="5"/>
        <v/>
      </c>
      <c r="AX30" s="17" t="str">
        <f t="shared" si="5"/>
        <v/>
      </c>
      <c r="AY30" s="21" t="str">
        <f t="shared" si="5"/>
        <v/>
      </c>
      <c r="AZ30" s="104" t="str">
        <f t="shared" si="5"/>
        <v/>
      </c>
      <c r="BA30" s="105" t="str">
        <f t="shared" si="5"/>
        <v/>
      </c>
      <c r="BB30" s="106" t="str">
        <f t="shared" si="5"/>
        <v/>
      </c>
      <c r="BC30" s="131" t="str">
        <f t="shared" si="5"/>
        <v/>
      </c>
      <c r="BD30" s="132" t="str">
        <f t="shared" si="5"/>
        <v/>
      </c>
      <c r="BE30" s="177" t="str">
        <f t="shared" si="5"/>
        <v/>
      </c>
      <c r="BF30" s="131" t="s">
        <v>143</v>
      </c>
      <c r="BG30" s="132" t="str">
        <f>IF(SUM(BG9:BG29)=0,"",SUM(BG9:BG29))</f>
        <v/>
      </c>
      <c r="BH30" s="133" t="str">
        <f>IF(SUM(BH9:BH29)=0,"",SUM(BH9:BH29))</f>
        <v/>
      </c>
    </row>
    <row r="31" spans="1:62" s="3" customFormat="1" ht="21" customHeight="1" x14ac:dyDescent="0.15">
      <c r="A31" s="31" t="s">
        <v>15</v>
      </c>
      <c r="B31" s="26" t="s">
        <v>25</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row>
    <row r="32" spans="1:62" s="28" customFormat="1" ht="21" customHeight="1" x14ac:dyDescent="0.15">
      <c r="A32" s="31" t="s">
        <v>161</v>
      </c>
      <c r="B32" s="22" t="s">
        <v>146</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s="28" customFormat="1" ht="14.25" x14ac:dyDescent="0.15">
      <c r="A33" s="31" t="s">
        <v>162</v>
      </c>
      <c r="B33" s="22" t="s">
        <v>148</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3"/>
    </row>
    <row r="34" spans="1:61" s="28" customFormat="1" ht="14.25" x14ac:dyDescent="0.15">
      <c r="A34" s="31" t="s">
        <v>16</v>
      </c>
      <c r="B34" s="22" t="s">
        <v>61</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3"/>
    </row>
    <row r="35" spans="1:61" s="28" customFormat="1" ht="14.25" x14ac:dyDescent="0.15">
      <c r="A35" s="31" t="s">
        <v>17</v>
      </c>
      <c r="B35" s="22" t="s">
        <v>62</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3"/>
    </row>
    <row r="36" spans="1:61" s="28" customFormat="1" ht="14.25" x14ac:dyDescent="0.15">
      <c r="A36" s="31"/>
      <c r="B36" s="23" t="s">
        <v>63</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s="28" customFormat="1" ht="14.25" x14ac:dyDescent="0.15">
      <c r="A37" s="56" t="s">
        <v>145</v>
      </c>
      <c r="B37" s="23"/>
      <c r="C37" s="23" t="s">
        <v>19</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s="28" customFormat="1" ht="14.25" x14ac:dyDescent="0.15">
      <c r="A38" s="56" t="s">
        <v>147</v>
      </c>
      <c r="B38" s="23"/>
      <c r="C38" s="23"/>
      <c r="D38" s="23" t="s">
        <v>21</v>
      </c>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61" s="28" customFormat="1" ht="14.25" x14ac:dyDescent="0.15">
      <c r="A39" s="56"/>
      <c r="B39" s="23"/>
      <c r="C39" s="23" t="s">
        <v>20</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s="28" customFormat="1" ht="14.25" x14ac:dyDescent="0.15">
      <c r="A40" s="30"/>
      <c r="B40" s="23"/>
      <c r="C40" s="23" t="s">
        <v>22</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s="28" customFormat="1" ht="14.25" x14ac:dyDescent="0.15">
      <c r="A41" s="30"/>
      <c r="B41" s="23"/>
      <c r="C41" s="23" t="s">
        <v>23</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2"/>
    </row>
    <row r="42" spans="1:61" s="28" customFormat="1" ht="14.25" x14ac:dyDescent="0.15">
      <c r="A42" s="30"/>
      <c r="B42" s="23"/>
      <c r="C42" s="23"/>
      <c r="D42" s="23" t="s">
        <v>24</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2"/>
    </row>
    <row r="43" spans="1:61" s="28" customFormat="1" ht="14.25" x14ac:dyDescent="0.15">
      <c r="A43" s="30"/>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1" s="28" customFormat="1" ht="14.25" x14ac:dyDescent="0.15">
      <c r="A44" s="30"/>
      <c r="B44" s="23"/>
      <c r="C44" s="29"/>
      <c r="D44" s="29"/>
      <c r="E44" s="29"/>
      <c r="F44" s="29"/>
      <c r="G44" s="29"/>
    </row>
    <row r="45" spans="1:61" s="28" customFormat="1" ht="14.25" x14ac:dyDescent="0.15">
      <c r="A45" s="30"/>
      <c r="B45" s="29"/>
      <c r="C45" s="29"/>
      <c r="D45" s="29"/>
      <c r="E45" s="29"/>
      <c r="F45" s="29"/>
      <c r="G45" s="29"/>
    </row>
    <row r="46" spans="1:61" s="28" customFormat="1" ht="21" customHeight="1" x14ac:dyDescent="0.15">
      <c r="A46" s="30"/>
      <c r="B46" s="29"/>
      <c r="C46" s="29"/>
      <c r="D46" s="29"/>
      <c r="E46" s="29"/>
      <c r="F46" s="29"/>
      <c r="G46" s="29"/>
    </row>
    <row r="47" spans="1:61" s="28" customFormat="1" ht="21" customHeight="1" x14ac:dyDescent="0.15">
      <c r="A47" s="30"/>
      <c r="B47" s="29"/>
      <c r="C47" s="29"/>
      <c r="D47" s="29"/>
      <c r="E47" s="29"/>
      <c r="F47" s="29"/>
      <c r="G47" s="29"/>
    </row>
    <row r="48" spans="1:61" s="28" customFormat="1" ht="21" customHeight="1" x14ac:dyDescent="0.15">
      <c r="A48" s="30"/>
      <c r="B48" s="29"/>
      <c r="C48" s="29"/>
      <c r="D48" s="29"/>
      <c r="E48" s="29"/>
      <c r="F48" s="29"/>
      <c r="G48" s="29"/>
    </row>
    <row r="49" spans="1:62" s="28" customFormat="1" ht="21" customHeight="1" x14ac:dyDescent="0.15">
      <c r="A49" s="30"/>
      <c r="B49" s="29"/>
      <c r="C49" s="29"/>
      <c r="D49" s="29"/>
      <c r="E49" s="29"/>
      <c r="F49" s="29"/>
      <c r="G49" s="29"/>
    </row>
    <row r="50" spans="1:62" s="28" customFormat="1" ht="21" customHeight="1" x14ac:dyDescent="0.15">
      <c r="A50" s="30"/>
      <c r="B50" s="29"/>
      <c r="C50" s="29"/>
      <c r="D50" s="29"/>
      <c r="E50" s="29"/>
      <c r="F50" s="29"/>
      <c r="G50" s="29"/>
    </row>
    <row r="51" spans="1:62" s="28" customFormat="1" ht="21" customHeight="1" x14ac:dyDescent="0.15">
      <c r="A51" s="30"/>
      <c r="B51" s="29"/>
      <c r="C51" s="29"/>
      <c r="D51" s="29"/>
      <c r="E51" s="29"/>
      <c r="F51" s="29"/>
      <c r="G51" s="29"/>
    </row>
    <row r="52" spans="1:62" s="28" customFormat="1" ht="21" customHeight="1" x14ac:dyDescent="0.15">
      <c r="A52" s="30"/>
      <c r="B52" s="29"/>
      <c r="C52" s="29"/>
      <c r="D52" s="29"/>
      <c r="E52" s="29"/>
      <c r="F52" s="29"/>
      <c r="G52" s="29"/>
    </row>
    <row r="53" spans="1:62" s="28" customFormat="1" ht="21" customHeight="1" x14ac:dyDescent="0.15">
      <c r="A53" s="30"/>
      <c r="B53" s="29"/>
      <c r="C53" s="29"/>
      <c r="D53" s="29"/>
      <c r="E53" s="29"/>
      <c r="F53" s="29"/>
      <c r="G53" s="29"/>
      <c r="BI53" s="1"/>
      <c r="BJ53" s="1"/>
    </row>
    <row r="54" spans="1:62" ht="21" customHeight="1" x14ac:dyDescent="0.15">
      <c r="B54" s="29"/>
      <c r="C54" s="29"/>
      <c r="D54" s="29"/>
      <c r="E54" s="29"/>
      <c r="F54" s="29"/>
      <c r="G54" s="29"/>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row>
  </sheetData>
  <mergeCells count="155">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BI6:BI7"/>
    <mergeCell ref="B8:I8"/>
    <mergeCell ref="J8:P8"/>
    <mergeCell ref="Q8:W8"/>
    <mergeCell ref="AZ8:BB8"/>
    <mergeCell ref="BC8:BE8"/>
    <mergeCell ref="BF8:BH8"/>
    <mergeCell ref="B9:I9"/>
    <mergeCell ref="J9:P9"/>
    <mergeCell ref="Q9:W9"/>
    <mergeCell ref="AZ9:BB9"/>
    <mergeCell ref="BC9:BE9"/>
    <mergeCell ref="BF9:BH9"/>
    <mergeCell ref="B2:BH2"/>
    <mergeCell ref="AS3:BB3"/>
    <mergeCell ref="BC3:BD3"/>
    <mergeCell ref="BE3:BH3"/>
    <mergeCell ref="B4:F4"/>
    <mergeCell ref="G4:L4"/>
    <mergeCell ref="M4:Q4"/>
    <mergeCell ref="R4:Z4"/>
    <mergeCell ref="B5:I7"/>
    <mergeCell ref="J5:P7"/>
    <mergeCell ref="Q5:W7"/>
    <mergeCell ref="X5:AD5"/>
    <mergeCell ref="AE5:AK5"/>
    <mergeCell ref="AL5:AR5"/>
    <mergeCell ref="AS5:AY5"/>
    <mergeCell ref="AZ5:BB7"/>
    <mergeCell ref="BC5:BE7"/>
    <mergeCell ref="BF5:BH7"/>
  </mergeCells>
  <phoneticPr fontId="2"/>
  <dataValidations count="3">
    <dataValidation type="list" allowBlank="1" showInputMessage="1" showErrorMessage="1" sqref="B10:I29" xr:uid="{00000000-0002-0000-0700-000000000000}">
      <formula1>$A$17:$A$28</formula1>
    </dataValidation>
    <dataValidation type="list" allowBlank="1" showInputMessage="1" showErrorMessage="1" sqref="BC3:BD3" xr:uid="{00000000-0002-0000-0700-000001000000}">
      <formula1>$A$3:$A$15</formula1>
    </dataValidation>
    <dataValidation type="list" allowBlank="1" showInputMessage="1" showErrorMessage="1" sqref="J8:P29" xr:uid="{00000000-0002-0000-0700-000002000000}">
      <formula1>$A$30:$A$35</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単独型、+生活介護、+医療機関</vt:lpstr>
      <vt:lpstr>+GH</vt:lpstr>
      <vt:lpstr>+機能訓練</vt:lpstr>
      <vt:lpstr>+生活訓練</vt:lpstr>
      <vt:lpstr>+就労移行支援</vt:lpstr>
      <vt:lpstr>+就労継続支援</vt:lpstr>
      <vt:lpstr>+福祉型障害児入所施設</vt:lpstr>
      <vt:lpstr>+医療型障害児入所施設</vt:lpstr>
      <vt:lpstr>'+GH'!Print_Area</vt:lpstr>
      <vt:lpstr>'+医療型障害児入所施設'!Print_Area</vt:lpstr>
      <vt:lpstr>'+機能訓練'!Print_Area</vt:lpstr>
      <vt:lpstr>'+就労移行支援'!Print_Area</vt:lpstr>
      <vt:lpstr>'+就労継続支援'!Print_Area</vt:lpstr>
      <vt:lpstr>'+生活訓練'!Print_Area</vt:lpstr>
      <vt:lpstr>'+福祉型障害児入所施設'!Print_Area</vt:lpstr>
      <vt:lpstr>'単独型、+生活介護、+医療機関'!Print_Area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2023-03-20T09:08:16Z</dcterms:created>
  <dcterms:modified xsi:type="dcterms:W3CDTF">2025-03-27T02:32:31Z</dcterms:modified>
</cp:coreProperties>
</file>