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962C7392-EDF5-42F5-B976-994ED2FBADDB}" xr6:coauthVersionLast="47" xr6:coauthVersionMax="47" xr10:uidLastSave="{00000000-0000-0000-0000-000000000000}"/>
  <bookViews>
    <workbookView xWindow="-120" yWindow="-120" windowWidth="29040" windowHeight="15720" tabRatio="707" activeTab="3" xr2:uid="{00000000-000D-0000-FFFF-FFFF00000000}"/>
  </bookViews>
  <sheets>
    <sheet name="注意事項" sheetId="11" r:id="rId1"/>
    <sheet name="受理証" sheetId="9" r:id="rId2"/>
    <sheet name="定期調査報告概要書" sheetId="5" r:id="rId3"/>
    <sheet name="定期調査報告書" sheetId="1" r:id="rId4"/>
    <sheet name="別記（調査結果表）" sheetId="6" r:id="rId5"/>
    <sheet name="別添１様式（図面）" sheetId="7" r:id="rId6"/>
    <sheet name="別添２様式（関係写真）" sheetId="8" r:id="rId7"/>
    <sheet name="定期調査報告書 （別紙）" sheetId="13" r:id="rId8"/>
    <sheet name="札幌市管理用（特建）※消さないでください" sheetId="14" r:id="rId9"/>
  </sheets>
  <definedNames>
    <definedName name="OLE_LINK1" localSheetId="3">定期調査報告書!$U$333</definedName>
    <definedName name="OLE_LINK1" localSheetId="7">'定期調査報告書 （別紙）'!#REF!</definedName>
    <definedName name="_xlnm.Print_Area" localSheetId="1">受理証!$A$1:$AI$45</definedName>
    <definedName name="_xlnm.Print_Area" localSheetId="0">注意事項!$A$1:$B$11</definedName>
    <definedName name="_xlnm.Print_Area" localSheetId="2">定期調査報告概要書!$A$1:$AM$155</definedName>
    <definedName name="_xlnm.Print_Area" localSheetId="3">定期調査報告書!$A$1:$AM$237</definedName>
    <definedName name="_xlnm.Print_Area" localSheetId="7">'定期調査報告書 （別紙）'!$A$1:$AM$107</definedName>
    <definedName name="_xlnm.Print_Area" localSheetId="4">'別記（調査結果表）'!$A$1:$K$185</definedName>
    <definedName name="_xlnm.Print_Area" localSheetId="5">'別添１様式（図面）'!$A$1:$I$46</definedName>
    <definedName name="_xlnm.Print_Area" localSheetId="6">'別添２様式（関係写真）'!$A$1:$F$39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29" i="1" l="1"/>
  <c r="AO130" i="1"/>
  <c r="EA2" i="14"/>
  <c r="DU2" i="14"/>
  <c r="DO2" i="14"/>
  <c r="DI2" i="14"/>
  <c r="DC2" i="14"/>
  <c r="CW2" i="14"/>
  <c r="CQ2" i="14"/>
  <c r="CK2" i="14"/>
  <c r="CE2" i="14"/>
  <c r="AP30" i="13" l="1"/>
  <c r="AP17" i="13"/>
  <c r="AP4" i="13"/>
  <c r="RW2" i="14"/>
  <c r="RV2" i="14"/>
  <c r="RU2" i="14"/>
  <c r="RT2" i="14"/>
  <c r="RS2" i="14"/>
  <c r="RR2" i="14"/>
  <c r="RQ2" i="14"/>
  <c r="RP2" i="14"/>
  <c r="RO2" i="14"/>
  <c r="RN2" i="14"/>
  <c r="RM2" i="14"/>
  <c r="RL2" i="14"/>
  <c r="RK2" i="14"/>
  <c r="RJ2" i="14"/>
  <c r="RI2" i="14"/>
  <c r="RH2" i="14"/>
  <c r="RG2" i="14"/>
  <c r="RF2" i="14"/>
  <c r="RE2" i="14"/>
  <c r="RD2" i="14"/>
  <c r="NA2" i="14"/>
  <c r="MZ2" i="14"/>
  <c r="RC2" i="14"/>
  <c r="RB2" i="14"/>
  <c r="RA2" i="14"/>
  <c r="QZ2" i="14"/>
  <c r="QY2" i="14"/>
  <c r="QX2" i="14"/>
  <c r="QW2" i="14"/>
  <c r="QV2" i="14"/>
  <c r="QU2" i="14"/>
  <c r="QT2" i="14"/>
  <c r="QS2" i="14"/>
  <c r="QR2" i="14"/>
  <c r="QQ2" i="14"/>
  <c r="QP2" i="14"/>
  <c r="QO2" i="14"/>
  <c r="QN2" i="14"/>
  <c r="QM2" i="14"/>
  <c r="QL2" i="14"/>
  <c r="QK2" i="14"/>
  <c r="QJ2" i="14"/>
  <c r="QI2" i="14"/>
  <c r="QH2" i="14"/>
  <c r="QG2" i="14"/>
  <c r="QF2" i="14"/>
  <c r="QE2" i="14"/>
  <c r="QD2" i="14"/>
  <c r="QC2" i="14"/>
  <c r="QB2" i="14"/>
  <c r="QA2" i="14"/>
  <c r="PZ2" i="14"/>
  <c r="PY2" i="14"/>
  <c r="PX2" i="14"/>
  <c r="PW2" i="14"/>
  <c r="PV2" i="14"/>
  <c r="PU2" i="14"/>
  <c r="PT2" i="14"/>
  <c r="PS2" i="14"/>
  <c r="PR2" i="14"/>
  <c r="PQ2" i="14"/>
  <c r="PP2" i="14"/>
  <c r="PO2" i="14"/>
  <c r="PN2" i="14"/>
  <c r="PM2" i="14"/>
  <c r="PL2" i="14"/>
  <c r="PK2" i="14"/>
  <c r="PJ2" i="14"/>
  <c r="PI2" i="14"/>
  <c r="PH2" i="14"/>
  <c r="PG2" i="14"/>
  <c r="PF2" i="14"/>
  <c r="PE2" i="14"/>
  <c r="PD2" i="14"/>
  <c r="PC2" i="14"/>
  <c r="PB2" i="14"/>
  <c r="PA2" i="14"/>
  <c r="OZ2" i="14"/>
  <c r="OY2" i="14"/>
  <c r="OX2" i="14"/>
  <c r="OW2" i="14"/>
  <c r="OV2" i="14"/>
  <c r="OU2" i="14"/>
  <c r="OT2" i="14"/>
  <c r="OS2" i="14"/>
  <c r="OR2" i="14"/>
  <c r="OQ2" i="14"/>
  <c r="OP2" i="14"/>
  <c r="OO2" i="14"/>
  <c r="ON2" i="14"/>
  <c r="OM2" i="14"/>
  <c r="OL2" i="14"/>
  <c r="OK2" i="14"/>
  <c r="OJ2" i="14"/>
  <c r="OI2" i="14"/>
  <c r="OH2" i="14"/>
  <c r="OG2" i="14"/>
  <c r="OF2" i="14"/>
  <c r="OE2" i="14"/>
  <c r="OD2" i="14"/>
  <c r="OC2" i="14"/>
  <c r="OB2" i="14"/>
  <c r="OA2" i="14"/>
  <c r="NZ2" i="14"/>
  <c r="NY2" i="14"/>
  <c r="NX2" i="14"/>
  <c r="NW2" i="14"/>
  <c r="NV2" i="14"/>
  <c r="NU2" i="14"/>
  <c r="NT2" i="14"/>
  <c r="NS2" i="14"/>
  <c r="NR2" i="14"/>
  <c r="NQ2" i="14"/>
  <c r="NP2" i="14"/>
  <c r="NO2" i="14"/>
  <c r="NN2" i="14"/>
  <c r="NM2" i="14"/>
  <c r="NL2" i="14"/>
  <c r="NK2" i="14"/>
  <c r="NJ2" i="14"/>
  <c r="NI2" i="14"/>
  <c r="NH2" i="14"/>
  <c r="NG2" i="14"/>
  <c r="NF2" i="14"/>
  <c r="NE2" i="14"/>
  <c r="ND2" i="14"/>
  <c r="NC2" i="14"/>
  <c r="NB2" i="14"/>
  <c r="MW2" i="14"/>
  <c r="MV2" i="14"/>
  <c r="MY2" i="14"/>
  <c r="MX2" i="14"/>
  <c r="MU2" i="14" l="1"/>
  <c r="MT2" i="14"/>
  <c r="MS2" i="14"/>
  <c r="MR2" i="14"/>
  <c r="MQ2" i="14"/>
  <c r="MP2" i="14"/>
  <c r="MO2" i="14"/>
  <c r="MN2" i="14"/>
  <c r="EK2" i="14"/>
  <c r="EJ2" i="14"/>
  <c r="EI2" i="14"/>
  <c r="EH2" i="14"/>
  <c r="EG2" i="14"/>
  <c r="EF2" i="14"/>
  <c r="EE2" i="14"/>
  <c r="ED2" i="14"/>
  <c r="EC2" i="14"/>
  <c r="EB2" i="14"/>
  <c r="DZ2" i="14"/>
  <c r="DY2" i="14"/>
  <c r="DX2" i="14"/>
  <c r="DW2" i="14"/>
  <c r="DV2" i="14"/>
  <c r="DT2" i="14"/>
  <c r="DS2" i="14"/>
  <c r="DR2" i="14"/>
  <c r="DQ2" i="14"/>
  <c r="DP2" i="14"/>
  <c r="DN2" i="14"/>
  <c r="DM2" i="14"/>
  <c r="DL2" i="14"/>
  <c r="DK2" i="14"/>
  <c r="DJ2" i="14"/>
  <c r="DH2" i="14"/>
  <c r="DG2" i="14"/>
  <c r="DF2" i="14"/>
  <c r="DE2" i="14"/>
  <c r="DD2" i="14"/>
  <c r="DB2" i="14"/>
  <c r="DA2" i="14"/>
  <c r="CZ2" i="14"/>
  <c r="CY2" i="14"/>
  <c r="CX2" i="14"/>
  <c r="CV2" i="14"/>
  <c r="CU2" i="14"/>
  <c r="CT2" i="14"/>
  <c r="CS2" i="14"/>
  <c r="CR2" i="14"/>
  <c r="CP2" i="14"/>
  <c r="CO2" i="14"/>
  <c r="CN2" i="14"/>
  <c r="CM2" i="14"/>
  <c r="CL2" i="14"/>
  <c r="CJ2" i="14"/>
  <c r="CI2" i="14"/>
  <c r="CH2" i="14"/>
  <c r="CG2" i="14"/>
  <c r="CF2" i="14"/>
  <c r="AE99" i="5" l="1"/>
  <c r="AE100" i="5"/>
  <c r="AE101" i="5"/>
  <c r="AE102" i="5"/>
  <c r="AE103" i="5"/>
  <c r="AE104" i="5"/>
  <c r="AE105" i="5"/>
  <c r="AE106" i="5"/>
  <c r="AE107" i="5"/>
  <c r="AE108" i="5"/>
  <c r="AE109" i="5"/>
  <c r="AE110" i="5"/>
  <c r="AE111" i="5"/>
  <c r="AE112" i="5"/>
  <c r="AE113" i="5"/>
  <c r="AE114" i="5"/>
  <c r="AE115" i="5"/>
  <c r="AE98" i="5"/>
  <c r="U99" i="5"/>
  <c r="U100" i="5"/>
  <c r="U101" i="5"/>
  <c r="U102" i="5"/>
  <c r="U103" i="5"/>
  <c r="U104" i="5"/>
  <c r="U105" i="5"/>
  <c r="U106" i="5"/>
  <c r="U107" i="5"/>
  <c r="U108" i="5"/>
  <c r="U109" i="5"/>
  <c r="U110" i="5"/>
  <c r="U111" i="5"/>
  <c r="U112" i="5"/>
  <c r="U113" i="5"/>
  <c r="U114" i="5"/>
  <c r="U115" i="5"/>
  <c r="U98" i="5"/>
  <c r="N114" i="5"/>
  <c r="N112" i="5"/>
  <c r="N110" i="5"/>
  <c r="N108" i="5"/>
  <c r="N106" i="5"/>
  <c r="N104" i="5"/>
  <c r="N102" i="5"/>
  <c r="N100" i="5"/>
  <c r="N98" i="5"/>
  <c r="AP130" i="1" l="1"/>
  <c r="AO101" i="1"/>
  <c r="AP101" i="1" s="1"/>
  <c r="AO100" i="1"/>
  <c r="AP100" i="1" s="1"/>
  <c r="AO83" i="1"/>
  <c r="AP83" i="1" s="1"/>
  <c r="AO82" i="1"/>
  <c r="AP82" i="1" s="1"/>
  <c r="AO81" i="1"/>
  <c r="AP81" i="1" s="1"/>
  <c r="AP189" i="1" l="1"/>
  <c r="AP147" i="1"/>
  <c r="AP48" i="1"/>
  <c r="AT191" i="1"/>
  <c r="AO190" i="1"/>
  <c r="AP190" i="1" s="1"/>
  <c r="AO107" i="1" l="1"/>
  <c r="AP107" i="1" s="1"/>
  <c r="Y2" i="14" l="1"/>
  <c r="P2" i="14"/>
  <c r="K2" i="14"/>
  <c r="KG2" i="14"/>
  <c r="LG2" i="14"/>
  <c r="KJ2" i="14"/>
  <c r="KI2" i="14"/>
  <c r="KH2" i="14"/>
  <c r="KF2" i="14"/>
  <c r="KE2" i="14"/>
  <c r="KD2" i="14"/>
  <c r="KC2" i="14"/>
  <c r="KB2" i="14"/>
  <c r="KA2" i="14"/>
  <c r="JZ2" i="14"/>
  <c r="JY2" i="14"/>
  <c r="JX2" i="14"/>
  <c r="JW2" i="14"/>
  <c r="JV2" i="14"/>
  <c r="JU2" i="14"/>
  <c r="JT2" i="14"/>
  <c r="JS2" i="14"/>
  <c r="JR2" i="14"/>
  <c r="JQ2" i="14"/>
  <c r="JP2" i="14"/>
  <c r="JO2" i="14"/>
  <c r="JN2" i="14"/>
  <c r="JM2" i="14"/>
  <c r="JL2" i="14"/>
  <c r="JK2" i="14"/>
  <c r="JJ2" i="14"/>
  <c r="JI2" i="14"/>
  <c r="JH2" i="14"/>
  <c r="JG2" i="14"/>
  <c r="JF2" i="14"/>
  <c r="JE2" i="14"/>
  <c r="JD2" i="14"/>
  <c r="JC2" i="14"/>
  <c r="JB2" i="14"/>
  <c r="JA2" i="14"/>
  <c r="IZ2" i="14"/>
  <c r="IY2" i="14"/>
  <c r="IX2" i="14"/>
  <c r="IW2" i="14"/>
  <c r="IV2" i="14"/>
  <c r="IU2" i="14"/>
  <c r="IT2" i="14"/>
  <c r="IS2" i="14"/>
  <c r="IR2" i="14"/>
  <c r="IQ2" i="14"/>
  <c r="IP2" i="14"/>
  <c r="IO2" i="14"/>
  <c r="IN2" i="14"/>
  <c r="IM2" i="14"/>
  <c r="IL2" i="14"/>
  <c r="IK2" i="14"/>
  <c r="IJ2" i="14"/>
  <c r="II2" i="14"/>
  <c r="IH2" i="14"/>
  <c r="IG2" i="14"/>
  <c r="IF2" i="14"/>
  <c r="IE2" i="14"/>
  <c r="ID2" i="14"/>
  <c r="IC2" i="14"/>
  <c r="IB2" i="14"/>
  <c r="IA2" i="14"/>
  <c r="HZ2" i="14"/>
  <c r="HY2" i="14"/>
  <c r="GZ2" i="14"/>
  <c r="GY2" i="14"/>
  <c r="GX2" i="14"/>
  <c r="GW2" i="14"/>
  <c r="GO2" i="14"/>
  <c r="GN2" i="14"/>
  <c r="BA2" i="14"/>
  <c r="AZ2" i="14"/>
  <c r="AY2" i="14"/>
  <c r="AX2" i="14"/>
  <c r="CD2" i="14"/>
  <c r="CC2" i="14"/>
  <c r="CB2" i="14"/>
  <c r="BJ2" i="14"/>
  <c r="BI2" i="14"/>
  <c r="BH2" i="14"/>
  <c r="BG2" i="14"/>
  <c r="BF2" i="14"/>
  <c r="BE2" i="14"/>
  <c r="AG2" i="14"/>
  <c r="AF2" i="14"/>
  <c r="AD2" i="14"/>
  <c r="AC2" i="14"/>
  <c r="AB2" i="14"/>
  <c r="AE2" i="14"/>
  <c r="AA2" i="14"/>
  <c r="Z2" i="14"/>
  <c r="W2" i="14"/>
  <c r="X2" i="14"/>
  <c r="V2" i="14"/>
  <c r="U2" i="14"/>
  <c r="R2" i="14"/>
  <c r="S2" i="14"/>
  <c r="M2" i="14"/>
  <c r="T2" i="14"/>
  <c r="Q2" i="14"/>
  <c r="O2" i="14"/>
  <c r="N2" i="14"/>
  <c r="L2" i="14"/>
  <c r="I2" i="14"/>
  <c r="H2" i="14"/>
  <c r="G2" i="14"/>
  <c r="F2" i="14"/>
  <c r="D2" i="14"/>
  <c r="E2" i="14"/>
  <c r="C2" i="14"/>
  <c r="B2" i="14"/>
  <c r="A2" i="14"/>
  <c r="U144" i="5"/>
  <c r="S144" i="5"/>
  <c r="U138" i="5"/>
  <c r="S138" i="5"/>
  <c r="H131" i="5"/>
  <c r="J131" i="5"/>
  <c r="H132" i="5"/>
  <c r="J132" i="5"/>
  <c r="H133" i="5"/>
  <c r="J133" i="5"/>
  <c r="J130" i="5"/>
  <c r="H130" i="5"/>
  <c r="X78" i="5"/>
  <c r="V78" i="5"/>
  <c r="AA78" i="5"/>
  <c r="U69" i="5"/>
  <c r="S69" i="5"/>
  <c r="U67" i="5"/>
  <c r="S67" i="5"/>
  <c r="U65" i="5"/>
  <c r="S65" i="5"/>
  <c r="U63" i="5"/>
  <c r="S63" i="5"/>
  <c r="U61" i="5"/>
  <c r="S61" i="5"/>
  <c r="Q58" i="5"/>
  <c r="AO186" i="1"/>
  <c r="AP186" i="1" s="1"/>
  <c r="AO181" i="1"/>
  <c r="AP181" i="1" s="1"/>
  <c r="AO176" i="1"/>
  <c r="AP176" i="1" s="1"/>
  <c r="AO171" i="1"/>
  <c r="AP171" i="1" s="1"/>
  <c r="AO166" i="1"/>
  <c r="AP166" i="1" s="1"/>
  <c r="AO161" i="1"/>
  <c r="AP161" i="1" s="1"/>
  <c r="AO146" i="1"/>
  <c r="AP146" i="1" s="1"/>
  <c r="AO123" i="1"/>
  <c r="AP123" i="1" s="1"/>
  <c r="AP129" i="1"/>
  <c r="AT2" i="1"/>
  <c r="K1" i="6"/>
  <c r="AM1" i="5"/>
  <c r="AM1" i="1"/>
  <c r="AO34" i="1"/>
  <c r="AP34" i="1" s="1"/>
  <c r="AO33" i="1"/>
  <c r="AP33" i="1" s="1"/>
  <c r="AO57" i="1"/>
  <c r="AP57" i="1" s="1"/>
  <c r="AO58" i="1"/>
  <c r="AP58" i="1" s="1"/>
  <c r="Z10" i="1"/>
  <c r="J2" i="14" s="1"/>
  <c r="AO183" i="1" l="1"/>
  <c r="AP183" i="1" s="1"/>
  <c r="AO185" i="1"/>
  <c r="AP185" i="1" s="1"/>
  <c r="AO184" i="1"/>
  <c r="AP184" i="1" s="1"/>
  <c r="AO180" i="1"/>
  <c r="AP180" i="1" s="1"/>
  <c r="AO179" i="1"/>
  <c r="AP179" i="1" s="1"/>
  <c r="AO178" i="1"/>
  <c r="AP178" i="1" s="1"/>
  <c r="AO175" i="1"/>
  <c r="AP175" i="1" s="1"/>
  <c r="AO174" i="1"/>
  <c r="AP174" i="1" s="1"/>
  <c r="AO173" i="1"/>
  <c r="AP173" i="1" s="1"/>
  <c r="AO170" i="1"/>
  <c r="AP170" i="1" s="1"/>
  <c r="AO169" i="1"/>
  <c r="AP169" i="1" s="1"/>
  <c r="AO168" i="1"/>
  <c r="AP168" i="1" s="1"/>
  <c r="AO165" i="1"/>
  <c r="AP165" i="1" s="1"/>
  <c r="AO164" i="1"/>
  <c r="AP164" i="1" s="1"/>
  <c r="AO163" i="1"/>
  <c r="AP163" i="1" s="1"/>
  <c r="AO160" i="1"/>
  <c r="AP160" i="1" s="1"/>
  <c r="AO159" i="1"/>
  <c r="AP159" i="1" s="1"/>
  <c r="L57" i="5"/>
  <c r="D7" i="6"/>
  <c r="AT3" i="1"/>
  <c r="AP55" i="13"/>
  <c r="AT4" i="1" s="1"/>
  <c r="AT1" i="1"/>
  <c r="AO124" i="1"/>
  <c r="AP124" i="1" s="1"/>
  <c r="AO158" i="1"/>
  <c r="AP158" i="1" s="1"/>
  <c r="AO188" i="1"/>
  <c r="AP188" i="1" s="1"/>
  <c r="AO132" i="1"/>
  <c r="AP132" i="1" s="1"/>
  <c r="AO78" i="1"/>
  <c r="AP78" i="1" s="1"/>
  <c r="AO79" i="1"/>
  <c r="AP79" i="1" s="1"/>
  <c r="AO77" i="1"/>
  <c r="AP77" i="1" s="1"/>
  <c r="AO76" i="1"/>
  <c r="AP76" i="1" s="1"/>
  <c r="AO73" i="1"/>
  <c r="AP73" i="1" s="1"/>
  <c r="AO71" i="1"/>
  <c r="AP71" i="1" s="1"/>
  <c r="AO68" i="1"/>
  <c r="AP68" i="1" s="1"/>
  <c r="AO49" i="1"/>
  <c r="AP49" i="1" s="1"/>
  <c r="AO50" i="1"/>
  <c r="AP50" i="1" s="1"/>
  <c r="AO47" i="1"/>
  <c r="AP47" i="1" s="1"/>
  <c r="AO29" i="1"/>
  <c r="AP29" i="1" s="1"/>
  <c r="AO26" i="1"/>
  <c r="AP26" i="1" s="1"/>
  <c r="AO22" i="1"/>
  <c r="AP22" i="1" s="1"/>
  <c r="AO21" i="1"/>
  <c r="AP21" i="1" s="1"/>
  <c r="AO20" i="1"/>
  <c r="AP20" i="1" s="1"/>
  <c r="AO19" i="1"/>
  <c r="AP19" i="1" s="1"/>
  <c r="AO14" i="1"/>
  <c r="AP14" i="1" s="1"/>
  <c r="AO15" i="1"/>
  <c r="AP15" i="1" s="1"/>
  <c r="AO16" i="1"/>
  <c r="AP16" i="1" s="1"/>
  <c r="AO13" i="1"/>
  <c r="AP13" i="1" s="1"/>
  <c r="AO9" i="1"/>
  <c r="AP9" i="1" s="1"/>
  <c r="R127" i="5"/>
  <c r="AJ123" i="5"/>
  <c r="W123" i="5"/>
  <c r="M125" i="5"/>
  <c r="M124" i="5"/>
  <c r="AA123" i="5"/>
  <c r="M123" i="5"/>
  <c r="AE116" i="5"/>
  <c r="O58" i="5"/>
  <c r="J6" i="5"/>
  <c r="J7" i="5"/>
  <c r="J8" i="5"/>
  <c r="J9" i="5"/>
  <c r="J11" i="5"/>
  <c r="J12" i="5"/>
  <c r="J13" i="5"/>
  <c r="J14" i="5"/>
  <c r="P18" i="5"/>
  <c r="Y18" i="5"/>
  <c r="AG18" i="5"/>
  <c r="AG19" i="5"/>
  <c r="K20" i="5"/>
  <c r="K21" i="5"/>
  <c r="K22" i="5"/>
  <c r="M23" i="5"/>
  <c r="X23" i="5"/>
  <c r="AG23" i="5"/>
  <c r="K24" i="5"/>
  <c r="K25" i="5"/>
  <c r="K26" i="5"/>
  <c r="P29" i="5"/>
  <c r="Y29" i="5"/>
  <c r="AG29" i="5"/>
  <c r="AG30" i="5"/>
  <c r="K31" i="5"/>
  <c r="K32" i="5"/>
  <c r="K33" i="5"/>
  <c r="M34" i="5"/>
  <c r="X34" i="5"/>
  <c r="AG34" i="5"/>
  <c r="K35" i="5"/>
  <c r="K36" i="5"/>
  <c r="K37" i="5"/>
  <c r="K39" i="5"/>
  <c r="K40" i="5"/>
  <c r="K41" i="5"/>
  <c r="K42" i="5"/>
  <c r="AD46" i="5"/>
  <c r="AJ46" i="5"/>
  <c r="L58" i="5"/>
  <c r="T58" i="5"/>
  <c r="AG58" i="5"/>
  <c r="L59" i="5"/>
  <c r="R61" i="5"/>
  <c r="X61" i="5"/>
  <c r="AA61" i="5"/>
  <c r="N63" i="5"/>
  <c r="X63" i="5"/>
  <c r="AA63" i="5"/>
  <c r="AH63" i="5"/>
  <c r="N65" i="5"/>
  <c r="X65" i="5"/>
  <c r="AA65" i="5"/>
  <c r="AH65" i="5"/>
  <c r="N67" i="5"/>
  <c r="X67" i="5"/>
  <c r="AA67" i="5"/>
  <c r="AH67" i="5"/>
  <c r="N69" i="5"/>
  <c r="X69" i="5"/>
  <c r="AA69" i="5"/>
  <c r="AH69" i="5"/>
  <c r="P72" i="5"/>
  <c r="T72" i="5"/>
  <c r="P74" i="5"/>
  <c r="T74" i="5"/>
  <c r="K78" i="5"/>
  <c r="P78" i="5"/>
  <c r="K80" i="5"/>
  <c r="L85" i="5"/>
  <c r="R85" i="5"/>
  <c r="L87" i="5"/>
  <c r="P87" i="5"/>
  <c r="AF87" i="5"/>
  <c r="K88" i="5"/>
  <c r="I90" i="5"/>
  <c r="V90" i="5"/>
  <c r="I92" i="5"/>
  <c r="V92" i="5"/>
  <c r="Z92" i="5"/>
  <c r="J93" i="5"/>
  <c r="S93" i="5"/>
  <c r="I94" i="5"/>
  <c r="I95" i="5"/>
  <c r="I96" i="5"/>
  <c r="U116" i="5"/>
  <c r="U117" i="5"/>
  <c r="AE117" i="5"/>
  <c r="U118" i="5"/>
  <c r="AE118" i="5"/>
  <c r="U119" i="5"/>
  <c r="AE119" i="5"/>
  <c r="M121" i="5"/>
  <c r="AA121" i="5"/>
  <c r="M127" i="5"/>
  <c r="M130" i="5"/>
  <c r="P130" i="5"/>
  <c r="V130" i="5"/>
  <c r="M131" i="5"/>
  <c r="P131" i="5"/>
  <c r="V131" i="5"/>
  <c r="M132" i="5"/>
  <c r="P132" i="5"/>
  <c r="V132" i="5"/>
  <c r="M133" i="5"/>
  <c r="P133" i="5"/>
  <c r="V133" i="5"/>
  <c r="N135" i="5"/>
  <c r="Q135" i="5"/>
  <c r="Z135" i="5"/>
  <c r="N137" i="5"/>
  <c r="Q137" i="5"/>
  <c r="X138" i="5"/>
  <c r="AA138" i="5"/>
  <c r="AF138" i="5"/>
  <c r="N139" i="5"/>
  <c r="T139" i="5"/>
  <c r="AC139" i="5"/>
  <c r="N141" i="5"/>
  <c r="Q141" i="5"/>
  <c r="N143" i="5"/>
  <c r="Q143" i="5"/>
  <c r="X144" i="5"/>
  <c r="AA144" i="5"/>
  <c r="AF144" i="5"/>
  <c r="N145" i="5"/>
  <c r="T145" i="5"/>
  <c r="AC145" i="5"/>
  <c r="S147" i="5"/>
  <c r="V147" i="5"/>
  <c r="S149" i="5"/>
  <c r="V149" i="5"/>
  <c r="Y149" i="5"/>
  <c r="B152" i="5"/>
  <c r="J12" i="9"/>
  <c r="Y12" i="9"/>
  <c r="J13" i="9"/>
  <c r="J14" i="9"/>
  <c r="D5" i="6"/>
  <c r="D6" i="6"/>
  <c r="AS163" i="1" l="1"/>
  <c r="AS168" i="1"/>
  <c r="AS178" i="1"/>
  <c r="AS173" i="1"/>
  <c r="AS183" i="1"/>
  <c r="AS158" i="1"/>
  <c r="AP1" i="1" s="1"/>
  <c r="AR1" i="1"/>
  <c r="V52" i="1" l="1"/>
  <c r="BC2" i="14" s="1"/>
  <c r="L52" i="1"/>
  <c r="BB2" i="14" s="1"/>
  <c r="AC52" i="1"/>
  <c r="BD2" i="14" s="1"/>
  <c r="AO55" i="1" l="1"/>
  <c r="AP55" i="1" s="1"/>
  <c r="D18" i="9"/>
  <c r="L56" i="5"/>
  <c r="AC56" i="5"/>
  <c r="D21" i="9"/>
  <c r="AO54" i="1"/>
  <c r="AP54" i="1" s="1"/>
  <c r="V56" i="5"/>
  <c r="M18" i="9"/>
  <c r="AS4" i="1" l="1"/>
  <c r="AO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7" authorId="0" shapeId="0" xr:uid="{00000000-0006-0000-0300-000001000000}">
      <text>
        <r>
          <rPr>
            <sz val="11"/>
            <rFont val="ＭＳ Ｐゴシック"/>
            <family val="3"/>
            <charset val="128"/>
          </rPr>
          <t>下の報告者氏名欄に収まらない場合は法人名等はこちらに記入してください。</t>
        </r>
      </text>
    </comment>
    <comment ref="Z10" authorId="0" shapeId="0" xr:uid="{3FD11EE4-5D2C-4CF1-9A54-3D2524AC7B07}">
      <text>
        <r>
          <rPr>
            <sz val="11"/>
            <color indexed="81"/>
            <rFont val="MS P ゴシック"/>
            <family val="3"/>
            <charset val="128"/>
          </rPr>
          <t>【3.調査者】の代表となる調査者の氏名が自動入力されます。</t>
        </r>
      </text>
    </comment>
    <comment ref="AG31" authorId="0" shapeId="0" xr:uid="{00000000-0006-0000-0300-000002000000}">
      <text>
        <r>
          <rPr>
            <sz val="11"/>
            <rFont val="ＭＳ Ｐゴシック"/>
            <family val="3"/>
            <charset val="128"/>
          </rPr>
          <t>一級建築士または二級建築士として報酬を得て調査を行う場合は、建築士事務所登録が必要です。
（建築士法23条）</t>
        </r>
      </text>
    </comment>
    <comment ref="H52" authorId="0" shapeId="0" xr:uid="{9F6735C9-0E3C-482B-A142-5536BC270FFC}">
      <text>
        <r>
          <rPr>
            <sz val="11"/>
            <color indexed="81"/>
            <rFont val="MS P ゴシック"/>
            <family val="3"/>
            <charset val="128"/>
          </rPr>
          <t>（第三面）【2.調査の状況】の記入内容に合わせて自動入力されます。</t>
        </r>
      </text>
    </comment>
    <comment ref="K53" authorId="0" shapeId="0" xr:uid="{1EC9B54B-EF1A-4049-966B-F6DD29E1957C}">
      <text>
        <r>
          <rPr>
            <sz val="11"/>
            <color indexed="81"/>
            <rFont val="MS P ゴシック"/>
            <family val="3"/>
            <charset val="128"/>
          </rPr>
          <t>指摘事項のうち特に報告すべき事項があれば記入してください。</t>
        </r>
      </text>
    </comment>
    <comment ref="AD58" authorId="0" shapeId="0" xr:uid="{BE0206ED-CAE3-4C3C-B79F-654A9F6FE6F7}">
      <text>
        <r>
          <rPr>
            <sz val="11"/>
            <color indexed="81"/>
            <rFont val="MS P ゴシック"/>
            <family val="3"/>
            <charset val="128"/>
          </rPr>
          <t>建物基本番号は札幌市より春にお送りする定期報告のお知らせ状に記載されているアルファベット大文字＋数字5桁の番号です。（すべて半角で入力）</t>
        </r>
      </text>
    </comment>
    <comment ref="H68" authorId="0" shapeId="0" xr:uid="{00000000-0006-0000-0300-000005000000}">
      <text>
        <r>
          <rPr>
            <sz val="11"/>
            <rFont val="ＭＳ Ｐゴシック"/>
            <family val="3"/>
            <charset val="128"/>
          </rPr>
          <t>【イ.防火地域等】および【ロ.用途地域】は
現在（調査時）におけるものを記入してください。</t>
        </r>
      </text>
    </comment>
    <comment ref="H71" authorId="0" shapeId="0" xr:uid="{13DF4238-6D72-49A7-9271-4273CEE73207}">
      <text>
        <r>
          <rPr>
            <sz val="10"/>
            <color indexed="81"/>
            <rFont val="ＭＳ Ｐゴシック"/>
            <family val="3"/>
            <charset val="128"/>
            <scheme val="minor"/>
          </rPr>
          <t>用途地域を必ず記入してください。</t>
        </r>
      </text>
    </comment>
    <comment ref="K71" authorId="0" shapeId="0" xr:uid="{00000000-0006-0000-0300-000006000000}">
      <text>
        <r>
          <rPr>
            <sz val="11"/>
            <color indexed="81"/>
            <rFont val="MS P ゴシック"/>
            <family val="3"/>
            <charset val="128"/>
          </rPr>
          <t>市街化調整区域の場合は「市街化調整区域」と記入してください。</t>
        </r>
      </text>
    </comment>
    <comment ref="R81" authorId="0" shapeId="0" xr:uid="{00000000-0006-0000-0300-000007000000}">
      <text>
        <r>
          <rPr>
            <sz val="11"/>
            <rFont val="ＭＳ Ｐゴシック"/>
            <family val="3"/>
            <charset val="128"/>
          </rPr>
          <t>【3.階別用途別面積】は、最上階から順に記入してください。また、階数等が多く記入が難しい場合は複数階をまとめて記載してください。各階に複数の用途が多く、それでも記載しきれない場合は「定期調査報告書（別紙）」シートをご利用ください。</t>
        </r>
      </text>
    </comment>
    <comment ref="S123" authorId="0" shapeId="0" xr:uid="{6499E357-0324-413E-AFA8-CD184BEAA93D}">
      <text>
        <r>
          <rPr>
            <sz val="11"/>
            <color indexed="81"/>
            <rFont val="ＭＳ Ｐゴシック"/>
            <family val="3"/>
            <charset val="128"/>
            <scheme val="minor"/>
          </rPr>
          <t>元号を選択し和暦で入力してください。</t>
        </r>
      </text>
    </comment>
    <comment ref="B128" authorId="0" shapeId="0" xr:uid="{158D22F1-97D2-4691-929C-472E3897B237}">
      <text>
        <r>
          <rPr>
            <sz val="11"/>
            <color indexed="81"/>
            <rFont val="MS P ゴシック"/>
            <family val="3"/>
            <charset val="128"/>
          </rPr>
          <t>直近の完了検査について記載してください。
※</t>
        </r>
        <r>
          <rPr>
            <sz val="10"/>
            <color indexed="81"/>
            <rFont val="MS P ゴシック"/>
            <family val="3"/>
            <charset val="128"/>
          </rPr>
          <t>用途変更が直近で行われ、それに対応する検査済証がない場合には、その前の完了検査について記載してください
※過去に一度も検査を受けていない場合には「未検査」と記載してください。</t>
        </r>
      </text>
    </comment>
    <comment ref="AA146" authorId="0" shapeId="0" xr:uid="{00000000-0006-0000-0300-000008000000}">
      <text>
        <r>
          <rPr>
            <sz val="11"/>
            <rFont val="ＭＳ Ｐゴシック"/>
            <family val="3"/>
            <charset val="128"/>
          </rPr>
          <t>【イ.今回の調査】は</t>
        </r>
        <r>
          <rPr>
            <u/>
            <sz val="11"/>
            <rFont val="ＭＳ Ｐゴシック"/>
            <family val="3"/>
            <charset val="128"/>
          </rPr>
          <t>調査が終了した年月日</t>
        </r>
        <r>
          <rPr>
            <sz val="11"/>
            <rFont val="ＭＳ Ｐゴシック"/>
            <family val="3"/>
            <charset val="128"/>
          </rPr>
          <t>を記入してください。</t>
        </r>
      </text>
    </comment>
    <comment ref="AA148" authorId="0" shapeId="0" xr:uid="{00000000-0006-0000-0300-000009000000}">
      <text>
        <r>
          <rPr>
            <sz val="11"/>
            <rFont val="ＭＳ Ｐゴシック"/>
            <family val="3"/>
            <charset val="128"/>
          </rPr>
          <t>【ロ.前回の調査】は</t>
        </r>
        <r>
          <rPr>
            <u/>
            <sz val="11"/>
            <rFont val="ＭＳ Ｐゴシック"/>
            <family val="3"/>
            <charset val="128"/>
          </rPr>
          <t>前回の報告日（受理日）</t>
        </r>
        <r>
          <rPr>
            <sz val="11"/>
            <rFont val="ＭＳ Ｐゴシック"/>
            <family val="3"/>
            <charset val="128"/>
          </rPr>
          <t>を記入してください。
【ハ.建築設備の検査】、【ニ.昇降機等の検査】および【ホ.防火設備の検査】は</t>
        </r>
        <r>
          <rPr>
            <u/>
            <sz val="11"/>
            <rFont val="ＭＳ Ｐゴシック"/>
            <family val="3"/>
            <charset val="128"/>
          </rPr>
          <t>直前の報告日（受理日）</t>
        </r>
        <r>
          <rPr>
            <sz val="11"/>
            <rFont val="ＭＳ Ｐゴシック"/>
            <family val="3"/>
            <charset val="128"/>
          </rPr>
          <t>について、それぞれ記入してください。</t>
        </r>
      </text>
    </comment>
    <comment ref="V158" authorId="0" shapeId="0" xr:uid="{988BD654-3F53-4F56-98DA-987A5C79D7E1}">
      <text>
        <r>
          <rPr>
            <sz val="11"/>
            <color indexed="81"/>
            <rFont val="MS P ゴシック"/>
            <family val="3"/>
            <charset val="128"/>
          </rPr>
          <t>他に要是正の指摘がなく、既存不適格の指摘のみの場合にチェックを入れてください。
こちらにチェックを入れた場合は「要是正の指摘あり」にもチェックを入れてください。</t>
        </r>
      </text>
    </comment>
    <comment ref="L159" authorId="0" shapeId="0" xr:uid="{4D7FE102-C8EC-412E-9866-FCB721510E64}">
      <text>
        <r>
          <rPr>
            <sz val="11"/>
            <color indexed="81"/>
            <rFont val="MS P ゴシック"/>
            <family val="3"/>
            <charset val="128"/>
          </rPr>
          <t>こちらの記載内容が定期調査報告概要書（第二面）【5.調査による指摘の概要】【ロ．指摘の概要】に自動反映されます。</t>
        </r>
      </text>
    </comment>
    <comment ref="B209" authorId="0" shapeId="0" xr:uid="{00000000-0006-0000-0300-00000A000000}">
      <text>
        <r>
          <rPr>
            <b/>
            <sz val="12"/>
            <color indexed="53"/>
            <rFont val="ＭＳ Ｐゴシック"/>
            <family val="3"/>
            <charset val="128"/>
          </rPr>
          <t xml:space="preserve">※建築物の外壁にタイル、石貼り等（乾式工法を除く）、モルタル等（薄塗モルタルを除く）を使用している場合において［調査項目２（11）］
</t>
        </r>
        <r>
          <rPr>
            <u val="double"/>
            <sz val="11"/>
            <color indexed="81"/>
            <rFont val="ＭＳ Ｐゴシック"/>
            <family val="3"/>
            <charset val="128"/>
          </rPr>
          <t>外壁の落下により歩行者等に危害を加えるおそれのある部分</t>
        </r>
        <r>
          <rPr>
            <sz val="11"/>
            <rFont val="ＭＳ Ｐゴシック"/>
            <family val="3"/>
            <charset val="128"/>
          </rPr>
          <t xml:space="preserve">の全面的な打診等、もしくは外壁改修工事等を実施している場合は、実施した年月日と工事の種類を併せて記入してください。
</t>
        </r>
        <r>
          <rPr>
            <u val="double"/>
            <sz val="11"/>
            <color indexed="81"/>
            <rFont val="ＭＳ Ｐゴシック"/>
            <family val="3"/>
            <charset val="128"/>
          </rPr>
          <t>上記下線部分</t>
        </r>
        <r>
          <rPr>
            <sz val="11"/>
            <rFont val="ＭＳ Ｐゴシック"/>
            <family val="3"/>
            <charset val="128"/>
          </rPr>
          <t xml:space="preserve">がない場合、または使用部分が手の届く範囲内のみで調査時に毎回打診調査を行っている場合はその旨を記入してください。
</t>
        </r>
        <r>
          <rPr>
            <b/>
            <sz val="11"/>
            <color indexed="53"/>
            <rFont val="ＭＳ Ｐゴシック"/>
            <family val="3"/>
            <charset val="128"/>
          </rPr>
          <t>　（記載例）
・2020年全面打診調査実施済み
・タイルは１階部分のみ（調査時に全面打診調査済み）
・タイル使用部分は歩行者等に危害を加える恐れのある部分に面していない</t>
        </r>
        <r>
          <rPr>
            <sz val="11"/>
            <rFont val="ＭＳ Ｐゴシック"/>
            <family val="3"/>
            <charset val="128"/>
          </rPr>
          <t xml:space="preserve">
※定期調査報告概要書第二面【7.備考】については直接入力は不要です。
（定期調査報告書に入力した内容が自動で反映されます。）</t>
        </r>
      </text>
    </comment>
    <comment ref="A216" authorId="0" shapeId="0" xr:uid="{00000000-0006-0000-0300-00000B000000}">
      <text>
        <r>
          <rPr>
            <sz val="11"/>
            <rFont val="ＭＳ Ｐゴシック"/>
            <family val="3"/>
            <charset val="128"/>
          </rPr>
          <t>第四面は、</t>
        </r>
        <r>
          <rPr>
            <b/>
            <u/>
            <sz val="11"/>
            <rFont val="ＭＳ Ｐゴシック"/>
            <family val="3"/>
            <charset val="128"/>
          </rPr>
          <t>前回調査時以降に把握した建築物等に係る不具合等</t>
        </r>
        <r>
          <rPr>
            <sz val="11"/>
            <rFont val="ＭＳ Ｐゴシック"/>
            <family val="3"/>
            <charset val="128"/>
          </rPr>
          <t>のうち第三面の</t>
        </r>
        <r>
          <rPr>
            <u/>
            <sz val="11"/>
            <rFont val="ＭＳ Ｐゴシック"/>
            <family val="3"/>
            <charset val="128"/>
          </rPr>
          <t>２欄において指摘されるもの</t>
        </r>
        <r>
          <rPr>
            <b/>
            <u/>
            <sz val="11"/>
            <rFont val="ＭＳ Ｐゴシック"/>
            <family val="3"/>
            <charset val="128"/>
          </rPr>
          <t>以外のものについて</t>
        </r>
        <r>
          <rPr>
            <sz val="11"/>
            <rFont val="ＭＳ Ｐゴシック"/>
            <family val="3"/>
            <charset val="128"/>
          </rPr>
          <t>、把握できる範囲において記入してください。前回調査時以降の不具合等を把握していない場合は、第四面を省略することができます。</t>
        </r>
      </text>
    </comment>
    <comment ref="A239" authorId="0" shapeId="0" xr:uid="{00000000-0006-0000-0300-00000C000000}">
      <text>
        <r>
          <rPr>
            <b/>
            <sz val="11"/>
            <rFont val="ＭＳ Ｐゴシック"/>
            <family val="3"/>
            <charset val="128"/>
          </rPr>
          <t>（注意）部分は提出不要です。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b/>
            <sz val="11"/>
            <rFont val="ＭＳ Ｐゴシック"/>
            <family val="3"/>
            <charset val="128"/>
          </rPr>
          <t>※代表となる調査者・その他の調査者は定期調査報告書に記載の調査者氏名が反映されるため、直接入力は不要です。</t>
        </r>
      </text>
    </comment>
    <comment ref="H13" authorId="0" shapeId="0" xr:uid="{00000000-0006-0000-0400-000002000000}">
      <text>
        <r>
          <rPr>
            <sz val="11"/>
            <rFont val="ＭＳ Ｐゴシック"/>
            <family val="3"/>
            <charset val="128"/>
          </rPr>
          <t>セルにカーソルをかさねて左クリックをするとリストから「○」「－」を選択できます。
以下同様</t>
        </r>
      </text>
    </comment>
    <comment ref="J13" authorId="0" shapeId="0" xr:uid="{00000000-0006-0000-0400-000003000000}">
      <text>
        <r>
          <rPr>
            <sz val="11"/>
            <rFont val="ＭＳ Ｐゴシック"/>
            <family val="3"/>
            <charset val="128"/>
          </rPr>
          <t>既存不適格に</t>
        </r>
        <r>
          <rPr>
            <b/>
            <sz val="11"/>
            <rFont val="ＭＳ Ｐゴシック"/>
            <family val="3"/>
            <charset val="128"/>
          </rPr>
          <t>○</t>
        </r>
        <r>
          <rPr>
            <sz val="11"/>
            <rFont val="ＭＳ Ｐゴシック"/>
            <family val="3"/>
            <charset val="128"/>
          </rPr>
          <t>を入れる場合は、併せて要是正にも</t>
        </r>
        <r>
          <rPr>
            <b/>
            <sz val="11"/>
            <rFont val="ＭＳ Ｐゴシック"/>
            <family val="3"/>
            <charset val="128"/>
          </rPr>
          <t>○</t>
        </r>
        <r>
          <rPr>
            <sz val="11"/>
            <rFont val="ＭＳ Ｐゴシック"/>
            <family val="3"/>
            <charset val="128"/>
          </rPr>
          <t>を必ず入れてください。</t>
        </r>
      </text>
    </comment>
    <comment ref="E33" authorId="0" shapeId="0" xr:uid="{00000000-0006-0000-0400-000004000000}">
      <text>
        <r>
          <rPr>
            <sz val="11"/>
            <color indexed="81"/>
            <rFont val="ＭＳ Ｐゴシック"/>
            <family val="3"/>
            <charset val="128"/>
          </rPr>
          <t xml:space="preserve">原則竣工後10年を超えると全面的なテストハンマーによる打診等を行うこととされていますが、全面打診に加え、赤外線調査や引張接着試験により確認する方法も認められました。（詳しくは国土交通省の関係告示や業務基準書等をご確認ください。）
※コンクリートの不陸調整等の薄塗モルタルは２（11）に該当しません。
</t>
        </r>
        <r>
          <rPr>
            <b/>
            <sz val="11"/>
            <color indexed="81"/>
            <rFont val="ＭＳ Ｐゴシック"/>
            <family val="3"/>
            <charset val="128"/>
          </rPr>
          <t>※調査時に全面打診調査が必要にも関わらず未実施の場合も「要是正」に該当します。</t>
        </r>
      </text>
    </comment>
    <comment ref="B151" authorId="0" shapeId="0" xr:uid="{00000000-0006-0000-0400-000005000000}">
      <text>
        <r>
          <rPr>
            <sz val="11"/>
            <color indexed="81"/>
            <rFont val="ＭＳ Ｐゴシック"/>
            <family val="3"/>
            <charset val="128"/>
          </rPr>
          <t>　有機系接着剤張り工法による外壁タイルの引張接着試験を行った場合は、この欄に判定結果を記載してください。
　また、各階平面図に調査位置を記載してください。</t>
        </r>
      </text>
    </comment>
    <comment ref="K159" authorId="0" shapeId="0" xr:uid="{6CB33C0C-DFE7-4442-9478-4CBDE8096F66}">
      <text>
        <r>
          <rPr>
            <sz val="9"/>
            <color indexed="81"/>
            <rFont val="MS P ゴシック"/>
            <family val="3"/>
            <charset val="128"/>
          </rPr>
          <t>要是正の指摘があった調査項目については外善策と改善予定年月まで入力してください。</t>
        </r>
      </text>
    </comment>
  </commentList>
</comments>
</file>

<file path=xl/sharedStrings.xml><?xml version="1.0" encoding="utf-8"?>
<sst xmlns="http://schemas.openxmlformats.org/spreadsheetml/2006/main" count="2561" uniqueCount="1298">
  <si>
    <t>①</t>
  </si>
  <si>
    <t>②</t>
  </si>
  <si>
    <t>③</t>
  </si>
  <si>
    <t>④</t>
  </si>
  <si>
    <t>⑤</t>
  </si>
  <si>
    <t>⑥</t>
  </si>
  <si>
    <t>⑦</t>
  </si>
  <si>
    <t>⑧</t>
  </si>
  <si>
    <t>⑨</t>
  </si>
  <si>
    <t>⑩</t>
  </si>
  <si>
    <t>⑪</t>
  </si>
  <si>
    <t>（注意)</t>
    <phoneticPr fontId="2"/>
  </si>
  <si>
    <t>1. 各面共通関係</t>
    <phoneticPr fontId="2"/>
  </si>
  <si>
    <t>①</t>
    <phoneticPr fontId="2"/>
  </si>
  <si>
    <t>　※印のある欄は記入しないでください。</t>
    <phoneticPr fontId="2"/>
  </si>
  <si>
    <t>②</t>
    <phoneticPr fontId="2"/>
  </si>
  <si>
    <t>　数字は算用数字を、単位はメートル法を用いてください。</t>
    <phoneticPr fontId="2"/>
  </si>
  <si>
    <t>③</t>
    <phoneticPr fontId="2"/>
  </si>
  <si>
    <t>　記入欄が不足する場合は、枠を拡大、行を追加して記入するか、別紙に必要な事項を記入し添えてください。</t>
    <phoneticPr fontId="2"/>
  </si>
  <si>
    <t>2. 第一面関係</t>
    <phoneticPr fontId="2"/>
  </si>
  <si>
    <t>　調査者が２人以上のときは、代表となる調査者を調査者氏名欄に記入してください。</t>
    <phoneticPr fontId="2"/>
  </si>
  <si>
    <t>　１欄及び２欄は、所有者又は管理者が法人のときは、「ロ」はそれぞれ法人の名称及び代表者氏名を、「ニ」はそれぞれ法人の所在地を記入してください。</t>
    <phoneticPr fontId="2"/>
  </si>
  <si>
    <t>　３欄は、代表となる調査者及び当該建築物の調査を行ったすべての調査者について記入してください。当該建築物の調査を行った調査者が１人の場合は、その他の調査者欄は削除して構いません。</t>
    <phoneticPr fontId="2"/>
  </si>
  <si>
    <t>　３欄の「ニ」は、調査者が法人に勤務している場合は、調査者の勤務先について記入し、勤務先が建築士事務所のときは、事務所登録番号を併せて記入してください。</t>
    <phoneticPr fontId="2"/>
  </si>
  <si>
    <t>　３欄の「ホ」から「ト」までは、調査者が法人に勤務している場合は、調査者の勤務先について記入し、調査者が法人に勤務していない場合は、調査者の住所について記入してください。</t>
    <phoneticPr fontId="2"/>
  </si>
  <si>
    <t>　５欄の「ロ」は、指摘された事項のうち特に報告すべき事項があれば記入してください。</t>
    <phoneticPr fontId="2"/>
  </si>
  <si>
    <t>　５欄の「ハ」は、第三面の２欄のいずれかの「ハ」において改善予定があるとしているときは「有」のチェックボックスに「レ」マークを入れ、第三面の２欄の「ハ」に記入された改善予定年月のうち最も早いものを併せて記入してください。</t>
    <phoneticPr fontId="2"/>
  </si>
  <si>
    <t>　５欄の「ニ」は、指摘された事項以外に特に報告すべき事項があれば記入してください。</t>
    <phoneticPr fontId="2"/>
  </si>
  <si>
    <t>3. 第二面関係</t>
    <phoneticPr fontId="2"/>
  </si>
  <si>
    <t>　この書類は、建築物ごとに作成してください。</t>
    <phoneticPr fontId="2"/>
  </si>
  <si>
    <t>　敷地が複数の地域にまたがるときは、１欄の「イ」は、該当するすべてのチェックボックスに「レ」マークを入れてください。建築基準法第22条第１項の規定により地域指定がされている場合、災害危険区域に指定されている場合その他建築基準法又はそれに基づく命令により地域等の指定がされている場合は、「その他」のチェックボックスに「レ」マークを入れ、併せてその内容を記入して下さい。</t>
    <phoneticPr fontId="2"/>
  </si>
  <si>
    <t>　１欄の「ロ」は、該当する用途地域名を全て記入してください。</t>
    <phoneticPr fontId="2"/>
  </si>
  <si>
    <t>　２欄の「イ」は、該当する全てのチェックボックスに「レ」マークを入れてください。なお、その他の構造からなる場合には、「その他」のチェックボックスに「レ」マークを入れ、併せて具体的な構造を記入してください。</t>
    <phoneticPr fontId="2"/>
  </si>
  <si>
    <t>　３欄の「イ」は、建築基準法別表第一(い)欄に掲げる用途に供する部分について、最上階から順に記入し、当該用途に供する部分の床面積を記入してください。ただし、特定行政庁が報告の必要がある用途を定めている場合には、その用途について記入して下さい。該当する用途が複数あるときは、それらを全て記入してください。</t>
    <phoneticPr fontId="2"/>
  </si>
  <si>
    <t>　３欄の「ロ」は、「イ」の用途ごとに床面積の合計を記入してください。</t>
    <phoneticPr fontId="2"/>
  </si>
  <si>
    <t>　６欄の「イ」は、最近の確認について、当該確認に要した図書の全部又は一部があるときは「有」のチェックボックスに「レ」マークを入れ、そのうち各階平面図のみがあるときは併せて「各階平面図あり」のチェックボックスに「レ」マークを入れてください。</t>
    <phoneticPr fontId="2"/>
  </si>
  <si>
    <t>　６欄の「ロ」は、最近の確認に係る確認済証について、該当するチェックボックスに「レ」マークを入れてください。「有」の場合は、確認済証の交付年月日を記入し、交付者に関するチェックボックスに「レ」マークを入れ、「指定確認検査機関」の場合は、併せてその名称を記入してください。</t>
    <phoneticPr fontId="2"/>
  </si>
  <si>
    <t>　６欄の「ハ」は、直近の完了検査について、当該完了検査に要した図書の全部又は一部があるときは「有」のチェックボックスに「レ」マークを入れてください。</t>
    <phoneticPr fontId="2"/>
  </si>
  <si>
    <t>⑫</t>
    <phoneticPr fontId="2"/>
  </si>
  <si>
    <t>　６欄の「ニ」は、（注意）⑩に準じて記入してください。</t>
    <phoneticPr fontId="2"/>
  </si>
  <si>
    <t>⑬</t>
    <phoneticPr fontId="2"/>
  </si>
  <si>
    <t>　６欄の「ホ」は、建築基準法第８条第２項に規定する維持保全に関する準則又は計画について記入してください。</t>
    <phoneticPr fontId="2"/>
  </si>
  <si>
    <t>⑭</t>
    <phoneticPr fontId="2"/>
  </si>
  <si>
    <t>　６欄の「へ」は、前回の定期調査の結果を記録した書類の保存の有無について記入してください。</t>
    <phoneticPr fontId="2"/>
  </si>
  <si>
    <t>⑮</t>
    <phoneticPr fontId="2"/>
  </si>
  <si>
    <t>　建築基準法第86条の８の規定の適用を受けている場合において、７欄にその旨を記載してください。</t>
    <phoneticPr fontId="2"/>
  </si>
  <si>
    <t>⑯</t>
    <phoneticPr fontId="2"/>
  </si>
  <si>
    <t>　ここに書き表せない事項で特に報告すべき事項は、７欄又は別紙に記載して添えてください。</t>
    <phoneticPr fontId="2"/>
  </si>
  <si>
    <t>　この書類は、建築物ごとに、当該建築物の敷地、構造及び建築設備の状況（別途建築設備の検査を行っている場合は建築設備の設置の状況に係るものに限る。）に関する調査の結果について作成してください。</t>
    <phoneticPr fontId="2"/>
  </si>
  <si>
    <t>　１欄の「イ」は、調査が終了した年月日を記入してください。</t>
    <phoneticPr fontId="2"/>
  </si>
  <si>
    <t>　２欄の「イ」は、調査結果において、是正が必要と認められるときは「要是正の指摘あり」のチェックボックスに「レ」マークを入れ、建築基準法第３条第２項（同法第86条の９第１項において準用する場合を含む。）の規定の適用を受けているものであることが確認されたときは併せて「既存不適格」のチェックボックスに「レ」マークを入れてください。</t>
    <phoneticPr fontId="2"/>
  </si>
  <si>
    <t>　２欄の「イ」の「要是正の指摘あり」のチェックボックスに「レ」マークを入れたとき（「既存不適格」のチェックボックスに「レ」マークを入れたときを除く。）は、「ロ」に指摘の概要を記入して下さい。</t>
    <phoneticPr fontId="2"/>
  </si>
  <si>
    <t>　２欄の「イ」の「要是正の指摘あり」のチェックボックスに「レ」マークを入れた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phoneticPr fontId="2"/>
  </si>
  <si>
    <t>　３欄は、建築基準法第28条の２の規定の適用を受ける石綿を添加した建築材料について記入してください。「イ」の「有（飛散防止措置無）」又は「有（飛散防止措置有）」のチェックボックスに「レ」マークを入れたときは、当該建築材料が確認された室を記入してください。当該建築材料について飛散防止措置を行う予定があるときは、「ロ」の「有」のチェックボックスに「レ」マークを入れ、併せて措置予定年月を記入してください。措置を行う予定がないときは、「ロ」の「無」のチェックボックスに「レ」マークを入れてください。</t>
    <phoneticPr fontId="2"/>
  </si>
  <si>
    <t>　４欄は、建築物の耐震改修の促進に関する法律（平成７年法律第123号）第２条第１項又は第２項に規定する耐震診断又は耐震改修の実施の有無について記入してください。耐震診断又は耐震改修の実施の予定があるときは、実施予定年月を記入し、具体的な耐震改修の内容を定めている場合は別紙に記入し添えてください。</t>
    <phoneticPr fontId="2"/>
  </si>
  <si>
    <t>　各欄に掲げられている項目以外で特に報告すべき事項は、６欄又は別紙に記入して添えてください。</t>
    <phoneticPr fontId="2"/>
  </si>
  <si>
    <t>5.第四面関係</t>
    <phoneticPr fontId="2"/>
  </si>
  <si>
    <t>　第四面は、前回調査時以降に把握した建築物等に係る不具合等のうち第三面の２欄において指摘されるもの以外のものについて、把握できる範囲において記入してください。前回調査時以降の不具合等を把握していない場合は、第四面を省略することができます。</t>
    <phoneticPr fontId="2"/>
  </si>
  <si>
    <t>　「不具合等を把握した年月」欄は、当該不具合等を把握した年月を記入してください。</t>
    <phoneticPr fontId="2"/>
  </si>
  <si>
    <t>　「不具合等の概要」欄は、当該不具合等の概要を記入してください。</t>
    <phoneticPr fontId="2"/>
  </si>
  <si>
    <t>　「考えられる原因」欄は、当該不具合等が生じた原因として考えられるものを記入してください。</t>
    <phoneticPr fontId="2"/>
  </si>
  <si>
    <t>　「改善(予定)年月」欄は、既に改善を実施している場合には実施年月を、改善を行う予定がある場合には改善予定年月を記入し、改善を行う予定がない場合には「－」マークを記入してください。</t>
    <phoneticPr fontId="2"/>
  </si>
  <si>
    <t>　「改善措置の概要等」欄は、既に改善を実施している場合又は改善を行う予定がある場合に、具体的措置の概要を記入してください。改善を行う予定がない場合には、その理由を記入してください。</t>
    <phoneticPr fontId="2"/>
  </si>
  <si>
    <t>⑧</t>
    <phoneticPr fontId="2"/>
  </si>
  <si>
    <t>　「既存不適格」欄は、「要是正」欄に○印を記入した場合で、建築基準法第３条第２項の規定の適用を受けているものであることが確認されたときは、○印を記入してください。</t>
    <phoneticPr fontId="2"/>
  </si>
  <si>
    <t>札幌市都市局建築指導部建築安全推進課</t>
    <rPh sb="0" eb="3">
      <t>サッポロシ</t>
    </rPh>
    <rPh sb="3" eb="4">
      <t>ト</t>
    </rPh>
    <rPh sb="4" eb="5">
      <t>シ</t>
    </rPh>
    <rPh sb="5" eb="6">
      <t>キョク</t>
    </rPh>
    <rPh sb="6" eb="8">
      <t>ケンチク</t>
    </rPh>
    <rPh sb="8" eb="10">
      <t>シドウ</t>
    </rPh>
    <rPh sb="10" eb="11">
      <t>ブ</t>
    </rPh>
    <rPh sb="11" eb="13">
      <t>ケンチク</t>
    </rPh>
    <rPh sb="13" eb="15">
      <t>アンゼン</t>
    </rPh>
    <rPh sb="15" eb="17">
      <t>スイシン</t>
    </rPh>
    <rPh sb="17" eb="18">
      <t>カ</t>
    </rPh>
    <phoneticPr fontId="2"/>
  </si>
  <si>
    <t>℡011－211－2867</t>
    <phoneticPr fontId="2"/>
  </si>
  <si>
    <t>【ハ．建築設備の検査】</t>
    <rPh sb="3" eb="5">
      <t>ケンチク</t>
    </rPh>
    <rPh sb="5" eb="7">
      <t>セツビ</t>
    </rPh>
    <rPh sb="8" eb="10">
      <t>ケンサ</t>
    </rPh>
    <phoneticPr fontId="2"/>
  </si>
  <si>
    <t>【ニ．昇降機等の検査】</t>
    <rPh sb="3" eb="6">
      <t>ショウコウキ</t>
    </rPh>
    <rPh sb="6" eb="7">
      <t>ナド</t>
    </rPh>
    <rPh sb="8" eb="10">
      <t>ケンサ</t>
    </rPh>
    <phoneticPr fontId="2"/>
  </si>
  <si>
    <t>【ニ．改善の状況】</t>
    <phoneticPr fontId="2"/>
  </si>
  <si>
    <t>【ロ．不具合等の記録】</t>
    <phoneticPr fontId="2"/>
  </si>
  <si>
    <t>※受付欄</t>
    <phoneticPr fontId="2"/>
  </si>
  <si>
    <t>※特記欄</t>
    <phoneticPr fontId="2"/>
  </si>
  <si>
    <t>　「調査結果」欄のうち「指摘なし」欄は、⑥に該当しない場合に○印を記入してください。</t>
    <rPh sb="2" eb="4">
      <t>チョウサ</t>
    </rPh>
    <phoneticPr fontId="2"/>
  </si>
  <si>
    <t>（第四面）</t>
    <phoneticPr fontId="2"/>
  </si>
  <si>
    <t>（</t>
    <phoneticPr fontId="2"/>
  </si>
  <si>
    <t>注意事項（この紙面は提出不要）</t>
    <rPh sb="0" eb="2">
      <t>チュウイ</t>
    </rPh>
    <rPh sb="2" eb="4">
      <t>ジコウ</t>
    </rPh>
    <rPh sb="7" eb="9">
      <t>シメン</t>
    </rPh>
    <rPh sb="10" eb="12">
      <t>テイシュツ</t>
    </rPh>
    <rPh sb="12" eb="14">
      <t>フヨウ</t>
    </rPh>
    <phoneticPr fontId="2"/>
  </si>
  <si>
    <t>(</t>
    <phoneticPr fontId="2"/>
  </si>
  <si>
    <t>一級</t>
    <rPh sb="0" eb="2">
      <t>イッキュウ</t>
    </rPh>
    <phoneticPr fontId="2"/>
  </si>
  <si>
    <t>二級</t>
    <rPh sb="0" eb="2">
      <t>ニキュウ</t>
    </rPh>
    <phoneticPr fontId="2"/>
  </si>
  <si>
    <t>交付番号</t>
    <rPh sb="0" eb="2">
      <t>コウフ</t>
    </rPh>
    <rPh sb="2" eb="4">
      <t>バンゴウ</t>
    </rPh>
    <phoneticPr fontId="2"/>
  </si>
  <si>
    <t>日</t>
    <rPh sb="0" eb="1">
      <t>ヒ</t>
    </rPh>
    <phoneticPr fontId="2"/>
  </si>
  <si>
    <t>交付者</t>
    <rPh sb="0" eb="2">
      <t>コウフ</t>
    </rPh>
    <rPh sb="2" eb="3">
      <t>シャ</t>
    </rPh>
    <phoneticPr fontId="2"/>
  </si>
  <si>
    <t>建築主事</t>
    <rPh sb="0" eb="2">
      <t>ケンチク</t>
    </rPh>
    <rPh sb="2" eb="4">
      <t>シュジ</t>
    </rPh>
    <phoneticPr fontId="2"/>
  </si>
  <si>
    <t>指定確認検査機関（</t>
    <rPh sb="0" eb="2">
      <t>シテイ</t>
    </rPh>
    <rPh sb="2" eb="4">
      <t>カクニン</t>
    </rPh>
    <rPh sb="4" eb="6">
      <t>ケンサ</t>
    </rPh>
    <rPh sb="6" eb="8">
      <t>キカン</t>
    </rPh>
    <phoneticPr fontId="2"/>
  </si>
  <si>
    <t>有</t>
    <rPh sb="0" eb="1">
      <t>アリ</t>
    </rPh>
    <phoneticPr fontId="2"/>
  </si>
  <si>
    <t>指定確認検査機関（</t>
    <phoneticPr fontId="2"/>
  </si>
  <si>
    <t>　指摘なし</t>
    <rPh sb="1" eb="3">
      <t>シテキ</t>
    </rPh>
    <phoneticPr fontId="2"/>
  </si>
  <si>
    <t>　要是正の指摘あり</t>
    <rPh sb="1" eb="2">
      <t>ヨウ</t>
    </rPh>
    <rPh sb="2" eb="4">
      <t>ゼセイ</t>
    </rPh>
    <rPh sb="5" eb="7">
      <t>シテキ</t>
    </rPh>
    <phoneticPr fontId="2"/>
  </si>
  <si>
    <t>既存不適格）</t>
    <rPh sb="0" eb="2">
      <t>キゾン</t>
    </rPh>
    <rPh sb="2" eb="5">
      <t>フテキカク</t>
    </rPh>
    <phoneticPr fontId="2"/>
  </si>
  <si>
    <t>【6.関連図書の整備状況】</t>
    <phoneticPr fontId="2"/>
  </si>
  <si>
    <t>【2.管理者】</t>
    <phoneticPr fontId="2"/>
  </si>
  <si>
    <t xml:space="preserve"> 注）配置図及び各階平面図を添付し、指摘のあった箇所（特記すべき事項を含む）や撮影した写真の位置等を明記すること。</t>
    <phoneticPr fontId="2"/>
  </si>
  <si>
    <t>照明器具、懸垂物等</t>
    <rPh sb="0" eb="2">
      <t>ショウメイ</t>
    </rPh>
    <rPh sb="2" eb="4">
      <t>キグ</t>
    </rPh>
    <rPh sb="5" eb="7">
      <t>ケンスイ</t>
    </rPh>
    <rPh sb="7" eb="9">
      <t>ブツナド</t>
    </rPh>
    <phoneticPr fontId="2"/>
  </si>
  <si>
    <t>照明器具、懸垂物等の落下防止対策の状況　</t>
    <phoneticPr fontId="2"/>
  </si>
  <si>
    <t>居室の採光及び換気</t>
    <phoneticPr fontId="2"/>
  </si>
  <si>
    <t>採光のための開口部の面積の確保の状況</t>
    <phoneticPr fontId="2"/>
  </si>
  <si>
    <t>採光の妨げとなる物品の放置の状況</t>
    <phoneticPr fontId="2"/>
  </si>
  <si>
    <t>換気のための開口部の面積の確保の状況</t>
    <phoneticPr fontId="2"/>
  </si>
  <si>
    <t>換気設備の設置の状況</t>
    <phoneticPr fontId="2"/>
  </si>
  <si>
    <t>換気設備の作動の状況</t>
    <phoneticPr fontId="2"/>
  </si>
  <si>
    <t>換気の妨げとなる物品の放置の状況</t>
    <phoneticPr fontId="2"/>
  </si>
  <si>
    <t>石綿等を添加した建築材料　</t>
    <phoneticPr fontId="2"/>
  </si>
  <si>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2"/>
  </si>
  <si>
    <t>吹付け石綿等の劣化の状況　</t>
    <rPh sb="0" eb="2">
      <t>フキツ</t>
    </rPh>
    <phoneticPr fontId="2"/>
  </si>
  <si>
    <t>　</t>
    <phoneticPr fontId="2"/>
  </si>
  <si>
    <t>除去又は囲い込み若しくは封じ込めによる飛散防止措置の実施の状況　</t>
    <rPh sb="2" eb="4">
      <t>マ</t>
    </rPh>
    <rPh sb="8" eb="9">
      <t>モ</t>
    </rPh>
    <phoneticPr fontId="2"/>
  </si>
  <si>
    <t>囲い込み又は封じ込めによる飛散防止措置の劣化及び損傷の状況　</t>
    <phoneticPr fontId="2"/>
  </si>
  <si>
    <t>　</t>
    <phoneticPr fontId="2"/>
  </si>
  <si>
    <t>避難施設等</t>
    <rPh sb="0" eb="2">
      <t>ヒナン</t>
    </rPh>
    <rPh sb="2" eb="4">
      <t>シセツ</t>
    </rPh>
    <rPh sb="4" eb="5">
      <t>ナド</t>
    </rPh>
    <phoneticPr fontId="2"/>
  </si>
  <si>
    <t>(1)</t>
    <phoneticPr fontId="2"/>
  </si>
  <si>
    <t>令第120条第２項に規定する通路</t>
    <rPh sb="0" eb="1">
      <t>レイ</t>
    </rPh>
    <rPh sb="1" eb="2">
      <t>ダイ</t>
    </rPh>
    <rPh sb="5" eb="6">
      <t>ジョウ</t>
    </rPh>
    <rPh sb="6" eb="7">
      <t>ダイ</t>
    </rPh>
    <rPh sb="8" eb="9">
      <t>コウ</t>
    </rPh>
    <rPh sb="10" eb="12">
      <t>キテイ</t>
    </rPh>
    <rPh sb="14" eb="16">
      <t>ツウロ</t>
    </rPh>
    <phoneticPr fontId="2"/>
  </si>
  <si>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2"/>
  </si>
  <si>
    <t>(2)</t>
    <phoneticPr fontId="2"/>
  </si>
  <si>
    <t>廊下</t>
    <rPh sb="0" eb="2">
      <t>ロウカ</t>
    </rPh>
    <phoneticPr fontId="2"/>
  </si>
  <si>
    <t xml:space="preserve">幅員の確保の状況
</t>
    <rPh sb="0" eb="1">
      <t>ハバ</t>
    </rPh>
    <rPh sb="1" eb="2">
      <t>イン</t>
    </rPh>
    <rPh sb="3" eb="5">
      <t>カクホ</t>
    </rPh>
    <rPh sb="6" eb="8">
      <t>ジョウキョウ</t>
    </rPh>
    <phoneticPr fontId="2"/>
  </si>
  <si>
    <t>(3)</t>
    <phoneticPr fontId="2"/>
  </si>
  <si>
    <t>物品の放置の状況</t>
    <rPh sb="0" eb="2">
      <t>ブッピン</t>
    </rPh>
    <rPh sb="3" eb="5">
      <t>ホウチ</t>
    </rPh>
    <rPh sb="6" eb="8">
      <t>ジョウキョウ</t>
    </rPh>
    <phoneticPr fontId="2"/>
  </si>
  <si>
    <t>(4)</t>
    <phoneticPr fontId="2"/>
  </si>
  <si>
    <t>出入口</t>
    <rPh sb="0" eb="2">
      <t>デイ</t>
    </rPh>
    <rPh sb="2" eb="3">
      <t>クチ</t>
    </rPh>
    <phoneticPr fontId="2"/>
  </si>
  <si>
    <t>出入口の確保の状況</t>
    <rPh sb="4" eb="6">
      <t>カクホ</t>
    </rPh>
    <rPh sb="7" eb="9">
      <t>ジョウキョウ</t>
    </rPh>
    <phoneticPr fontId="2"/>
  </si>
  <si>
    <t>(5)</t>
    <phoneticPr fontId="2"/>
  </si>
  <si>
    <t>(6)</t>
    <phoneticPr fontId="2"/>
  </si>
  <si>
    <t>屋上広場</t>
    <rPh sb="0" eb="2">
      <t>オクジョウ</t>
    </rPh>
    <rPh sb="2" eb="4">
      <t>ヒロバ</t>
    </rPh>
    <phoneticPr fontId="2"/>
  </si>
  <si>
    <t>屋上広場の確保の状況</t>
    <rPh sb="0" eb="2">
      <t>オクジョウ</t>
    </rPh>
    <rPh sb="2" eb="4">
      <t>ヒロバ</t>
    </rPh>
    <rPh sb="5" eb="7">
      <t>カクホ</t>
    </rPh>
    <rPh sb="8" eb="10">
      <t>ジョウキョウ</t>
    </rPh>
    <phoneticPr fontId="2"/>
  </si>
  <si>
    <t>(7)</t>
    <phoneticPr fontId="2"/>
  </si>
  <si>
    <t>避難上有効なバルコニー</t>
    <rPh sb="0" eb="2">
      <t>ヒナン</t>
    </rPh>
    <rPh sb="2" eb="3">
      <t>ジョウ</t>
    </rPh>
    <rPh sb="3" eb="5">
      <t>ユウコウ</t>
    </rPh>
    <phoneticPr fontId="2"/>
  </si>
  <si>
    <t>避難上有効なバルコニーの確保の状況</t>
    <rPh sb="0" eb="2">
      <t>ヒナン</t>
    </rPh>
    <rPh sb="2" eb="3">
      <t>ジョウ</t>
    </rPh>
    <rPh sb="3" eb="5">
      <t>ユウコウ</t>
    </rPh>
    <rPh sb="12" eb="14">
      <t>カクホ</t>
    </rPh>
    <rPh sb="15" eb="17">
      <t>ジョウキョウ</t>
    </rPh>
    <phoneticPr fontId="2"/>
  </si>
  <si>
    <t>(8)</t>
    <phoneticPr fontId="2"/>
  </si>
  <si>
    <t>手すり等の劣化及び損傷の状況</t>
    <rPh sb="3" eb="4">
      <t>トウ</t>
    </rPh>
    <rPh sb="5" eb="7">
      <t>レッカ</t>
    </rPh>
    <rPh sb="7" eb="9">
      <t>オ</t>
    </rPh>
    <rPh sb="9" eb="11">
      <t>ソンショウ</t>
    </rPh>
    <rPh sb="12" eb="14">
      <t>ジョウキョウ</t>
    </rPh>
    <phoneticPr fontId="2"/>
  </si>
  <si>
    <t>(9)</t>
    <phoneticPr fontId="2"/>
  </si>
  <si>
    <t>(10)</t>
    <phoneticPr fontId="2"/>
  </si>
  <si>
    <t>避難器具の操作性の確保の状況</t>
    <rPh sb="0" eb="2">
      <t>ヒナン</t>
    </rPh>
    <rPh sb="2" eb="4">
      <t>キグ</t>
    </rPh>
    <rPh sb="5" eb="8">
      <t>ソウサセイ</t>
    </rPh>
    <rPh sb="9" eb="11">
      <t>カクホ</t>
    </rPh>
    <rPh sb="12" eb="14">
      <t>ジョウキョウ</t>
    </rPh>
    <phoneticPr fontId="2"/>
  </si>
  <si>
    <t>(11)</t>
    <phoneticPr fontId="2"/>
  </si>
  <si>
    <t>階段</t>
    <rPh sb="0" eb="2">
      <t>カイダン</t>
    </rPh>
    <phoneticPr fontId="2"/>
  </si>
  <si>
    <t>直通階段の設置の状況</t>
    <rPh sb="0" eb="2">
      <t>チョクツウ</t>
    </rPh>
    <rPh sb="2" eb="4">
      <t>カイダン</t>
    </rPh>
    <rPh sb="5" eb="7">
      <t>セッチ</t>
    </rPh>
    <rPh sb="8" eb="10">
      <t>ジョウキョウ</t>
    </rPh>
    <phoneticPr fontId="2"/>
  </si>
  <si>
    <t>(12)</t>
    <phoneticPr fontId="2"/>
  </si>
  <si>
    <t>幅員の確保の状況</t>
    <rPh sb="0" eb="2">
      <t>フクイン</t>
    </rPh>
    <rPh sb="3" eb="5">
      <t>カクホ</t>
    </rPh>
    <rPh sb="6" eb="8">
      <t>ジョウキョウ</t>
    </rPh>
    <phoneticPr fontId="2"/>
  </si>
  <si>
    <t>手すりの設置の状況</t>
    <rPh sb="4" eb="6">
      <t>セッチ</t>
    </rPh>
    <rPh sb="7" eb="9">
      <t>ジョウキョウ</t>
    </rPh>
    <phoneticPr fontId="2"/>
  </si>
  <si>
    <t>(14)</t>
    <phoneticPr fontId="2"/>
  </si>
  <si>
    <t>(15)</t>
    <phoneticPr fontId="2"/>
  </si>
  <si>
    <t>階段各部の劣化及び損傷の状況</t>
    <rPh sb="0" eb="2">
      <t>カイダン</t>
    </rPh>
    <rPh sb="2" eb="4">
      <t>カクブ</t>
    </rPh>
    <rPh sb="5" eb="7">
      <t>レッカ</t>
    </rPh>
    <rPh sb="7" eb="9">
      <t>オ</t>
    </rPh>
    <rPh sb="9" eb="11">
      <t>ソンショウ</t>
    </rPh>
    <rPh sb="12" eb="14">
      <t>ジョウキョウ</t>
    </rPh>
    <phoneticPr fontId="2"/>
  </si>
  <si>
    <t>(16)</t>
    <phoneticPr fontId="2"/>
  </si>
  <si>
    <t>屋内に設けられた避難階段</t>
    <rPh sb="0" eb="2">
      <t>オクナイ</t>
    </rPh>
    <rPh sb="3" eb="4">
      <t>モウ</t>
    </rPh>
    <rPh sb="8" eb="10">
      <t>ヒナン</t>
    </rPh>
    <rPh sb="10" eb="12">
      <t>カイダン</t>
    </rPh>
    <phoneticPr fontId="2"/>
  </si>
  <si>
    <t>階段室の構造の確保の状況</t>
    <rPh sb="0" eb="3">
      <t>カイダンシツ</t>
    </rPh>
    <rPh sb="4" eb="6">
      <t>コウゾウ</t>
    </rPh>
    <rPh sb="7" eb="9">
      <t>カクホ</t>
    </rPh>
    <rPh sb="10" eb="12">
      <t>ジョウキョウ</t>
    </rPh>
    <phoneticPr fontId="2"/>
  </si>
  <si>
    <t>(17)</t>
    <phoneticPr fontId="2"/>
  </si>
  <si>
    <t>屋外に設けられた避難階段</t>
    <rPh sb="0" eb="2">
      <t>オクガイ</t>
    </rPh>
    <rPh sb="3" eb="4">
      <t>モウ</t>
    </rPh>
    <rPh sb="8" eb="10">
      <t>ヒナン</t>
    </rPh>
    <rPh sb="10" eb="12">
      <t>カイダン</t>
    </rPh>
    <phoneticPr fontId="2"/>
  </si>
  <si>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2"/>
  </si>
  <si>
    <t>(18)</t>
    <phoneticPr fontId="2"/>
  </si>
  <si>
    <t>開放性の確保の状況</t>
    <rPh sb="0" eb="3">
      <t>カイホウセイ</t>
    </rPh>
    <rPh sb="4" eb="6">
      <t>カクホ</t>
    </rPh>
    <rPh sb="7" eb="9">
      <t>ジョウキョウ</t>
    </rPh>
    <phoneticPr fontId="2"/>
  </si>
  <si>
    <t>(19)</t>
    <phoneticPr fontId="2"/>
  </si>
  <si>
    <t>特別避難階段</t>
    <rPh sb="0" eb="2">
      <t>トクベツ</t>
    </rPh>
    <rPh sb="2" eb="4">
      <t>ヒナン</t>
    </rPh>
    <rPh sb="4" eb="6">
      <t>カイダン</t>
    </rPh>
    <phoneticPr fontId="2"/>
  </si>
  <si>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2"/>
  </si>
  <si>
    <t>(21)</t>
    <phoneticPr fontId="2"/>
  </si>
  <si>
    <t>(22)</t>
    <phoneticPr fontId="2"/>
  </si>
  <si>
    <t>(23)</t>
    <phoneticPr fontId="2"/>
  </si>
  <si>
    <t>(24)</t>
    <phoneticPr fontId="2"/>
  </si>
  <si>
    <t>排煙設備等</t>
    <rPh sb="4" eb="5">
      <t>トウ</t>
    </rPh>
    <phoneticPr fontId="2"/>
  </si>
  <si>
    <t>防煙壁</t>
    <rPh sb="0" eb="1">
      <t>ボウ</t>
    </rPh>
    <rPh sb="1" eb="2">
      <t>エン</t>
    </rPh>
    <rPh sb="2" eb="3">
      <t>ヘキ</t>
    </rPh>
    <phoneticPr fontId="2"/>
  </si>
  <si>
    <t>防煙区画の設置の状況</t>
    <rPh sb="5" eb="7">
      <t>セッチ</t>
    </rPh>
    <rPh sb="8" eb="9">
      <t>ジョウ</t>
    </rPh>
    <phoneticPr fontId="2"/>
  </si>
  <si>
    <t>(25)</t>
    <phoneticPr fontId="2"/>
  </si>
  <si>
    <t>防煙垂れ壁の劣化及び損傷の状況</t>
    <rPh sb="6" eb="8">
      <t>レッカ</t>
    </rPh>
    <rPh sb="8" eb="10">
      <t>オ</t>
    </rPh>
    <phoneticPr fontId="2"/>
  </si>
  <si>
    <t>(26)</t>
    <phoneticPr fontId="2"/>
  </si>
  <si>
    <t>可動式防煙垂れ壁の作動の状況</t>
    <rPh sb="9" eb="11">
      <t>サドウ</t>
    </rPh>
    <rPh sb="12" eb="14">
      <t>ジョウキョウ</t>
    </rPh>
    <phoneticPr fontId="2"/>
  </si>
  <si>
    <t>(27)</t>
    <phoneticPr fontId="2"/>
  </si>
  <si>
    <t>排煙設備</t>
    <rPh sb="0" eb="2">
      <t>ハイエン</t>
    </rPh>
    <rPh sb="2" eb="4">
      <t>セツビ</t>
    </rPh>
    <phoneticPr fontId="2"/>
  </si>
  <si>
    <t>排煙設備の設置の状況</t>
    <rPh sb="8" eb="9">
      <t>ジョウ</t>
    </rPh>
    <phoneticPr fontId="2"/>
  </si>
  <si>
    <t>(28)</t>
    <phoneticPr fontId="2"/>
  </si>
  <si>
    <t>排煙設備の作動の状況</t>
    <rPh sb="0" eb="2">
      <t>ハイエン</t>
    </rPh>
    <rPh sb="2" eb="4">
      <t>セツビ</t>
    </rPh>
    <rPh sb="5" eb="7">
      <t>サドウ</t>
    </rPh>
    <rPh sb="8" eb="10">
      <t>ジョウキョウ</t>
    </rPh>
    <phoneticPr fontId="2"/>
  </si>
  <si>
    <t>(29)</t>
    <phoneticPr fontId="2"/>
  </si>
  <si>
    <t>自然排煙口の維持保全の状況</t>
    <phoneticPr fontId="2"/>
  </si>
  <si>
    <t>(30)</t>
    <phoneticPr fontId="2"/>
  </si>
  <si>
    <t>その他の設　備等</t>
    <phoneticPr fontId="2"/>
  </si>
  <si>
    <t>非常用の進入口等</t>
    <phoneticPr fontId="2"/>
  </si>
  <si>
    <t>非常用の進入口等の設置の状況</t>
    <phoneticPr fontId="2"/>
  </si>
  <si>
    <t>(31)</t>
    <phoneticPr fontId="2"/>
  </si>
  <si>
    <t>非常用の進入口等の維持保全の状況</t>
    <phoneticPr fontId="2"/>
  </si>
  <si>
    <t>(32)</t>
    <phoneticPr fontId="2"/>
  </si>
  <si>
    <t>非常用エレベーター</t>
    <phoneticPr fontId="2"/>
  </si>
  <si>
    <t>(33)</t>
    <phoneticPr fontId="2"/>
  </si>
  <si>
    <t>(34)</t>
    <phoneticPr fontId="2"/>
  </si>
  <si>
    <t>(35)</t>
    <phoneticPr fontId="2"/>
  </si>
  <si>
    <t>(36)</t>
    <phoneticPr fontId="2"/>
  </si>
  <si>
    <t>物品の放置の状況</t>
    <phoneticPr fontId="2"/>
  </si>
  <si>
    <t>(37)</t>
    <phoneticPr fontId="2"/>
  </si>
  <si>
    <t>非常用エレベーターの作動の状況</t>
    <rPh sb="0" eb="3">
      <t>ヒジョウヨウ</t>
    </rPh>
    <rPh sb="10" eb="12">
      <t>サドウ</t>
    </rPh>
    <rPh sb="13" eb="15">
      <t>ジョウキョウ</t>
    </rPh>
    <phoneticPr fontId="2"/>
  </si>
  <si>
    <t>(38)</t>
    <phoneticPr fontId="2"/>
  </si>
  <si>
    <t>非常用の照明装置</t>
    <phoneticPr fontId="2"/>
  </si>
  <si>
    <t>非常用の照明装置の設置の状況</t>
    <phoneticPr fontId="2"/>
  </si>
  <si>
    <t>(39)</t>
    <phoneticPr fontId="2"/>
  </si>
  <si>
    <t>非常用の照明装置の作動の状況</t>
    <rPh sb="0" eb="3">
      <t>ヒジョウヨウ</t>
    </rPh>
    <rPh sb="4" eb="6">
      <t>ショウメイ</t>
    </rPh>
    <rPh sb="6" eb="8">
      <t>ソウチ</t>
    </rPh>
    <rPh sb="9" eb="11">
      <t>サドウ</t>
    </rPh>
    <rPh sb="12" eb="14">
      <t>ジョウキョウ</t>
    </rPh>
    <phoneticPr fontId="2"/>
  </si>
  <si>
    <t>(40)</t>
    <phoneticPr fontId="2"/>
  </si>
  <si>
    <t>照明の妨げとなる物品の放置の状況</t>
    <rPh sb="0" eb="2">
      <t>ショウメイ</t>
    </rPh>
    <phoneticPr fontId="2"/>
  </si>
  <si>
    <t>その他</t>
    <rPh sb="2" eb="3">
      <t>タ</t>
    </rPh>
    <phoneticPr fontId="2"/>
  </si>
  <si>
    <t>(1)</t>
    <phoneticPr fontId="2"/>
  </si>
  <si>
    <t>特殊な構造等</t>
    <phoneticPr fontId="2"/>
  </si>
  <si>
    <t>膜構造建築物の膜体、取付部材等</t>
    <rPh sb="0" eb="1">
      <t>マク</t>
    </rPh>
    <rPh sb="1" eb="3">
      <t>コウゾウ</t>
    </rPh>
    <rPh sb="3" eb="6">
      <t>ケンチクブツ</t>
    </rPh>
    <phoneticPr fontId="2"/>
  </si>
  <si>
    <t>膜体及び取付部材の劣化及び損傷の状況</t>
    <rPh sb="9" eb="11">
      <t>レッカ</t>
    </rPh>
    <rPh sb="11" eb="13">
      <t>オ</t>
    </rPh>
    <phoneticPr fontId="2"/>
  </si>
  <si>
    <t>膜張力及びケーブル張力の状況</t>
    <phoneticPr fontId="2"/>
  </si>
  <si>
    <t>(3)</t>
    <phoneticPr fontId="2"/>
  </si>
  <si>
    <t>免震構造建築物の免震層及び免震装置</t>
    <phoneticPr fontId="2"/>
  </si>
  <si>
    <t>免震装置の劣化及び損傷の状況（免震装置が可視状態にある場合に限る。）</t>
    <rPh sb="5" eb="7">
      <t>レッカ</t>
    </rPh>
    <rPh sb="7" eb="9">
      <t>オ</t>
    </rPh>
    <rPh sb="30" eb="31">
      <t>カギ</t>
    </rPh>
    <phoneticPr fontId="2"/>
  </si>
  <si>
    <t>上部構造の可動の状況</t>
    <phoneticPr fontId="2"/>
  </si>
  <si>
    <t>避雷設備</t>
    <rPh sb="0" eb="1">
      <t>サ</t>
    </rPh>
    <rPh sb="1" eb="2">
      <t>カミナリ</t>
    </rPh>
    <rPh sb="2" eb="4">
      <t>セツビ</t>
    </rPh>
    <phoneticPr fontId="2"/>
  </si>
  <si>
    <t>避雷針、避雷導線等の劣化及び損傷の状況</t>
    <rPh sb="0" eb="3">
      <t>ヒライシン</t>
    </rPh>
    <rPh sb="4" eb="5">
      <t>サ</t>
    </rPh>
    <rPh sb="5" eb="6">
      <t>カミナリ</t>
    </rPh>
    <rPh sb="6" eb="8">
      <t>ドウセン</t>
    </rPh>
    <rPh sb="12" eb="14">
      <t>オ</t>
    </rPh>
    <phoneticPr fontId="2"/>
  </si>
  <si>
    <t>(6)</t>
    <phoneticPr fontId="2"/>
  </si>
  <si>
    <t>煙突</t>
    <rPh sb="0" eb="2">
      <t>エントツ</t>
    </rPh>
    <phoneticPr fontId="2"/>
  </si>
  <si>
    <t>建築物に設ける煙突</t>
    <rPh sb="0" eb="3">
      <t>ケンチクブツ</t>
    </rPh>
    <rPh sb="4" eb="5">
      <t>モウ</t>
    </rPh>
    <rPh sb="7" eb="9">
      <t>エントツ</t>
    </rPh>
    <phoneticPr fontId="2"/>
  </si>
  <si>
    <t>煙突本体及び建築物との接合部の劣化及び損傷の状況</t>
    <rPh sb="2" eb="4">
      <t>ホンタイ</t>
    </rPh>
    <rPh sb="4" eb="5">
      <t>オヨ</t>
    </rPh>
    <rPh sb="7" eb="8">
      <t>チク</t>
    </rPh>
    <rPh sb="17" eb="19">
      <t>オ</t>
    </rPh>
    <phoneticPr fontId="2"/>
  </si>
  <si>
    <t>(7)</t>
    <phoneticPr fontId="2"/>
  </si>
  <si>
    <t>付帯金物の劣化及び損傷の状況</t>
    <rPh sb="0" eb="2">
      <t>フタイ</t>
    </rPh>
    <rPh sb="2" eb="4">
      <t>カナモノ</t>
    </rPh>
    <rPh sb="5" eb="7">
      <t>レッカ</t>
    </rPh>
    <rPh sb="7" eb="9">
      <t>オ</t>
    </rPh>
    <rPh sb="9" eb="11">
      <t>ソンショウ</t>
    </rPh>
    <rPh sb="12" eb="14">
      <t>ジョウキョウ</t>
    </rPh>
    <phoneticPr fontId="2"/>
  </si>
  <si>
    <t>(8)</t>
    <phoneticPr fontId="2"/>
  </si>
  <si>
    <t>令第138条第１項第１号に掲げる煙突</t>
    <rPh sb="0" eb="1">
      <t>レイ</t>
    </rPh>
    <rPh sb="1" eb="2">
      <t>ダイ</t>
    </rPh>
    <rPh sb="5" eb="6">
      <t>ジョウ</t>
    </rPh>
    <rPh sb="6" eb="7">
      <t>ダイ</t>
    </rPh>
    <rPh sb="8" eb="9">
      <t>コウ</t>
    </rPh>
    <rPh sb="9" eb="10">
      <t>ダイ</t>
    </rPh>
    <rPh sb="11" eb="12">
      <t>ゴウ</t>
    </rPh>
    <rPh sb="13" eb="14">
      <t>カカ</t>
    </rPh>
    <phoneticPr fontId="2"/>
  </si>
  <si>
    <t>煙突本体の劣化及び損傷の状況</t>
    <rPh sb="0" eb="2">
      <t>エントツ</t>
    </rPh>
    <rPh sb="2" eb="4">
      <t>ホンタイ</t>
    </rPh>
    <rPh sb="5" eb="7">
      <t>レッカ</t>
    </rPh>
    <rPh sb="7" eb="9">
      <t>オ</t>
    </rPh>
    <rPh sb="9" eb="11">
      <t>ソンショウ</t>
    </rPh>
    <rPh sb="12" eb="14">
      <t>ジョウキョウ</t>
    </rPh>
    <phoneticPr fontId="2"/>
  </si>
  <si>
    <t>(9)</t>
    <phoneticPr fontId="2"/>
  </si>
  <si>
    <t>上記以外の調査項目</t>
    <rPh sb="0" eb="2">
      <t>ジョウキ</t>
    </rPh>
    <rPh sb="2" eb="4">
      <t>イガイ</t>
    </rPh>
    <rPh sb="5" eb="7">
      <t>チョウサ</t>
    </rPh>
    <rPh sb="7" eb="9">
      <t>コウモク</t>
    </rPh>
    <phoneticPr fontId="2"/>
  </si>
  <si>
    <t>特記事項</t>
    <rPh sb="0" eb="1">
      <t>トク</t>
    </rPh>
    <rPh sb="1" eb="3">
      <t>キジ</t>
    </rPh>
    <rPh sb="3" eb="4">
      <t>コウ</t>
    </rPh>
    <phoneticPr fontId="2"/>
  </si>
  <si>
    <t>調査項目</t>
    <rPh sb="0" eb="2">
      <t>チョウサ</t>
    </rPh>
    <rPh sb="2" eb="4">
      <t>コウモク</t>
    </rPh>
    <phoneticPr fontId="2"/>
  </si>
  <si>
    <t>指摘の具体的内容等</t>
    <rPh sb="0" eb="2">
      <t>シテキ</t>
    </rPh>
    <rPh sb="8" eb="9">
      <t>トウ</t>
    </rPh>
    <phoneticPr fontId="2"/>
  </si>
  <si>
    <t>改善策の具体的内容等</t>
    <rPh sb="9" eb="10">
      <t>トウ</t>
    </rPh>
    <phoneticPr fontId="2"/>
  </si>
  <si>
    <t>改善（予定）年月</t>
    <rPh sb="0" eb="2">
      <t>カイゼン</t>
    </rPh>
    <rPh sb="3" eb="5">
      <t>ヨテイ</t>
    </rPh>
    <rPh sb="6" eb="8">
      <t>ネンゲツ</t>
    </rPh>
    <phoneticPr fontId="2"/>
  </si>
  <si>
    <t>（注意）</t>
    <rPh sb="1" eb="3">
      <t>チュウイ</t>
    </rPh>
    <phoneticPr fontId="2"/>
  </si>
  <si>
    <t>①</t>
    <phoneticPr fontId="2"/>
  </si>
  <si>
    <t>　この書類は、特殊建築物等ごとに作成してください。</t>
    <rPh sb="7" eb="9">
      <t>トクシュ</t>
    </rPh>
    <rPh sb="9" eb="12">
      <t>ケンチクブツ</t>
    </rPh>
    <rPh sb="12" eb="13">
      <t>トウ</t>
    </rPh>
    <phoneticPr fontId="2"/>
  </si>
  <si>
    <t>②</t>
    <phoneticPr fontId="2"/>
  </si>
  <si>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2"/>
  </si>
  <si>
    <t>③</t>
    <phoneticPr fontId="2"/>
  </si>
  <si>
    <t>④</t>
    <phoneticPr fontId="2"/>
  </si>
  <si>
    <t>　該当しない調査項目がある場合は、当該項目の「番号」欄から「担当調査者番号」欄までを取消線で抹消してください。</t>
    <rPh sb="6" eb="8">
      <t>チョウサ</t>
    </rPh>
    <rPh sb="17" eb="19">
      <t>トウガイ</t>
    </rPh>
    <rPh sb="19" eb="21">
      <t>コウモク</t>
    </rPh>
    <rPh sb="32" eb="34">
      <t>チョウサ</t>
    </rPh>
    <rPh sb="42" eb="44">
      <t>トリケシ</t>
    </rPh>
    <phoneticPr fontId="2"/>
  </si>
  <si>
    <t>⑤</t>
    <phoneticPr fontId="2"/>
  </si>
  <si>
    <t>　「調査結果」欄は、別表（い）欄に掲げる各調査項目ごとに記入してください。</t>
    <rPh sb="2" eb="4">
      <t>チョウサ</t>
    </rPh>
    <rPh sb="21" eb="23">
      <t>チョウサ</t>
    </rPh>
    <phoneticPr fontId="2"/>
  </si>
  <si>
    <t>⑥</t>
    <phoneticPr fontId="2"/>
  </si>
  <si>
    <t>　「調査結果」欄のうち「要是正」欄は、別表（い）欄に掲げる調査項目について（は）欄に掲げる判定基準に該当する場合に○印を記入してください。</t>
    <rPh sb="2" eb="4">
      <t>チョウサ</t>
    </rPh>
    <rPh sb="29" eb="31">
      <t>チョウサ</t>
    </rPh>
    <phoneticPr fontId="2"/>
  </si>
  <si>
    <t>⑦</t>
    <phoneticPr fontId="2"/>
  </si>
  <si>
    <t>⑨</t>
    <phoneticPr fontId="2"/>
  </si>
  <si>
    <t>　「担当調査者番号」欄は、「調査に関与した調査者」欄で記入した番号、記号等を記入してください。ただし、当該建築物の調査を行った調査者が１人の場合は、記入しなくても構いません。</t>
    <rPh sb="4" eb="6">
      <t>チョウサ</t>
    </rPh>
    <rPh sb="14" eb="16">
      <t>チョウサ</t>
    </rPh>
    <rPh sb="17" eb="19">
      <t>カンヨ</t>
    </rPh>
    <rPh sb="21" eb="24">
      <t>チョウサシャ</t>
    </rPh>
    <rPh sb="25" eb="26">
      <t>ラン</t>
    </rPh>
    <rPh sb="27" eb="29">
      <t>キニュウ</t>
    </rPh>
    <rPh sb="34" eb="36">
      <t>キゴウ</t>
    </rPh>
    <rPh sb="36" eb="37">
      <t>トウ</t>
    </rPh>
    <rPh sb="53" eb="56">
      <t>ケンチクブツ</t>
    </rPh>
    <rPh sb="57" eb="59">
      <t>チョウサ</t>
    </rPh>
    <rPh sb="60" eb="61">
      <t>オコナ</t>
    </rPh>
    <rPh sb="63" eb="65">
      <t>チョウサ</t>
    </rPh>
    <rPh sb="68" eb="69">
      <t>ニン</t>
    </rPh>
    <phoneticPr fontId="2"/>
  </si>
  <si>
    <t>⑩</t>
    <phoneticPr fontId="2"/>
  </si>
  <si>
    <t>　７「上記以外の調査項目」欄は、第１ただし書の規定により特定行政庁が調査項目を追加したときに、特定行政庁が追加した調査項目を追加し、⑤から⑧に準じて調査結果等を記入してください。なお、これらの項目がない場合は、７は削除して構いません。</t>
    <rPh sb="8" eb="10">
      <t>チョウサ</t>
    </rPh>
    <rPh sb="13" eb="14">
      <t>ラン</t>
    </rPh>
    <rPh sb="23" eb="25">
      <t>キテイ</t>
    </rPh>
    <rPh sb="28" eb="30">
      <t>トクテイ</t>
    </rPh>
    <rPh sb="30" eb="33">
      <t>ギョウセイチョウ</t>
    </rPh>
    <rPh sb="34" eb="36">
      <t>チョウサ</t>
    </rPh>
    <rPh sb="36" eb="38">
      <t>コウモク</t>
    </rPh>
    <rPh sb="39" eb="41">
      <t>ツイカ</t>
    </rPh>
    <rPh sb="47" eb="49">
      <t>トクテイ</t>
    </rPh>
    <rPh sb="49" eb="52">
      <t>ギョウセイチョウ</t>
    </rPh>
    <rPh sb="53" eb="55">
      <t>ツイカ</t>
    </rPh>
    <rPh sb="57" eb="59">
      <t>チョウサ</t>
    </rPh>
    <rPh sb="59" eb="61">
      <t>コウモク</t>
    </rPh>
    <rPh sb="74" eb="76">
      <t>チョウサ</t>
    </rPh>
    <rPh sb="96" eb="98">
      <t>コウモク</t>
    </rPh>
    <rPh sb="101" eb="103">
      <t>バアイ</t>
    </rPh>
    <rPh sb="107" eb="109">
      <t>サクジョ</t>
    </rPh>
    <rPh sb="111" eb="112">
      <t>カマ</t>
    </rPh>
    <phoneticPr fontId="2"/>
  </si>
  <si>
    <t>　「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チョウサ</t>
    </rPh>
    <rPh sb="61" eb="63">
      <t>チョウサ</t>
    </rPh>
    <rPh sb="69" eb="71">
      <t>チョウサ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2"/>
  </si>
  <si>
    <t>配置図及び各階平面図を別添１の様式に従い添付し、指摘(特記すべき事項を含む）のあった箇所や撮影した写真の位置等を明記してください。</t>
    <rPh sb="0" eb="2">
      <t>ハイチ</t>
    </rPh>
    <rPh sb="2" eb="3">
      <t>ズ</t>
    </rPh>
    <rPh sb="3" eb="4">
      <t>オヨ</t>
    </rPh>
    <rPh sb="5" eb="7">
      <t>カクカイ</t>
    </rPh>
    <rPh sb="7" eb="10">
      <t>ヘイメンズ</t>
    </rPh>
    <rPh sb="11" eb="13">
      <t>ベッテン</t>
    </rPh>
    <rPh sb="15" eb="17">
      <t>ヨウシキ</t>
    </rPh>
    <rPh sb="18" eb="19">
      <t>シタガ</t>
    </rPh>
    <rPh sb="20" eb="22">
      <t>テンプ</t>
    </rPh>
    <rPh sb="24" eb="26">
      <t>シテキ</t>
    </rPh>
    <rPh sb="27" eb="29">
      <t>トッキ</t>
    </rPh>
    <rPh sb="32" eb="34">
      <t>ジコウ</t>
    </rPh>
    <rPh sb="35" eb="36">
      <t>フク</t>
    </rPh>
    <rPh sb="42" eb="44">
      <t>カショ</t>
    </rPh>
    <rPh sb="45" eb="47">
      <t>サツエイ</t>
    </rPh>
    <rPh sb="49" eb="51">
      <t>シャシン</t>
    </rPh>
    <rPh sb="52" eb="55">
      <t>イチナド</t>
    </rPh>
    <rPh sb="56" eb="58">
      <t>メイキ</t>
    </rPh>
    <phoneticPr fontId="2"/>
  </si>
  <si>
    <t>　要是正とされた調査項目（既存不適格の場合を除く。）については、要是正とされた部分を撮影した写真を別添２の様式に従い添付してください。</t>
    <rPh sb="1" eb="2">
      <t>ヨウ</t>
    </rPh>
    <rPh sb="2" eb="4">
      <t>ゼセイ</t>
    </rPh>
    <rPh sb="8" eb="10">
      <t>チョウサ</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phoneticPr fontId="2"/>
  </si>
  <si>
    <t>○</t>
    <phoneticPr fontId="2"/>
  </si>
  <si>
    <t>定期調査報告書</t>
    <phoneticPr fontId="2"/>
  </si>
  <si>
    <t>（第一面）</t>
    <phoneticPr fontId="2"/>
  </si>
  <si>
    <t>【1.所有者】</t>
    <phoneticPr fontId="2"/>
  </si>
  <si>
    <t>（代表となる調査者）</t>
  </si>
  <si>
    <t>【3.調査者】</t>
    <phoneticPr fontId="2"/>
  </si>
  <si>
    <t>【ヘ．所在地】</t>
    <rPh sb="3" eb="6">
      <t>ショザイチ</t>
    </rPh>
    <phoneticPr fontId="2"/>
  </si>
  <si>
    <t>【イ．階別用途別】</t>
  </si>
  <si>
    <t>（その他の調査者）</t>
    <phoneticPr fontId="2"/>
  </si>
  <si>
    <t>【4.報告対象建築物】</t>
    <phoneticPr fontId="2"/>
  </si>
  <si>
    <t>【イ．所在地】</t>
    <phoneticPr fontId="2"/>
  </si>
  <si>
    <t>【5.調査による指摘の概要】</t>
    <phoneticPr fontId="2"/>
  </si>
  <si>
    <t>【ニ．その他特記事項】</t>
    <phoneticPr fontId="2"/>
  </si>
  <si>
    <t>（第二面）</t>
    <phoneticPr fontId="2"/>
  </si>
  <si>
    <t>建築物及びその敷地に関する事項</t>
    <phoneticPr fontId="2"/>
  </si>
  <si>
    <t>【1.敷地の位置】</t>
    <phoneticPr fontId="2"/>
  </si>
  <si>
    <t>【ロ．用途地域】</t>
    <phoneticPr fontId="2"/>
  </si>
  <si>
    <t>【2.建築物及びその敷地の概要】</t>
    <phoneticPr fontId="2"/>
  </si>
  <si>
    <t>【3.階別用途別床面積】</t>
    <phoneticPr fontId="2"/>
  </si>
  <si>
    <t>【ロ．用途別】</t>
  </si>
  <si>
    <t>【6.関連図書の整備状況】</t>
  </si>
  <si>
    <t>【4.報告対象建築物】</t>
    <phoneticPr fontId="2"/>
  </si>
  <si>
    <t>（第二面）</t>
    <phoneticPr fontId="2"/>
  </si>
  <si>
    <t>建築物及びその敷地に関する事項</t>
    <phoneticPr fontId="2"/>
  </si>
  <si>
    <t>【1.敷地の位置】</t>
    <phoneticPr fontId="2"/>
  </si>
  <si>
    <t>【2.建築物及びその敷地の概要】</t>
    <phoneticPr fontId="2"/>
  </si>
  <si>
    <t>【3.階別用途別床面積】</t>
    <phoneticPr fontId="2"/>
  </si>
  <si>
    <t>指摘なし</t>
  </si>
  <si>
    <t>無</t>
  </si>
  <si>
    <t>準防火地域</t>
  </si>
  <si>
    <t>指定なし</t>
  </si>
  <si>
    <t>鉄骨鉄筋コンクリート造</t>
  </si>
  <si>
    <t>鉄骨造</t>
  </si>
  <si>
    <t>全館避難安全検証法</t>
  </si>
  <si>
    <t>各階平面図あり）</t>
  </si>
  <si>
    <t>対象外</t>
  </si>
  <si>
    <t>対象外</t>
    <rPh sb="0" eb="3">
      <t>タイショウガイ</t>
    </rPh>
    <phoneticPr fontId="2"/>
  </si>
  <si>
    <t>未実施　</t>
  </si>
  <si>
    <t>レ</t>
    <phoneticPr fontId="2"/>
  </si>
  <si>
    <t>【イ．指摘の内容】</t>
    <phoneticPr fontId="2"/>
  </si>
  <si>
    <t>要是正の指摘あり</t>
    <phoneticPr fontId="2"/>
  </si>
  <si>
    <t>(</t>
    <phoneticPr fontId="2"/>
  </si>
  <si>
    <t>既存不適格）</t>
    <phoneticPr fontId="2"/>
  </si>
  <si>
    <t>【ロ．指摘の概要】</t>
    <phoneticPr fontId="2"/>
  </si>
  <si>
    <t>【イ．防火地域等】</t>
    <phoneticPr fontId="2"/>
  </si>
  <si>
    <t>防火地域</t>
    <phoneticPr fontId="2"/>
  </si>
  <si>
    <t xml:space="preserve">                  　</t>
    <phoneticPr fontId="2"/>
  </si>
  <si>
    <t>【イ．構造】</t>
    <phoneticPr fontId="2"/>
  </si>
  <si>
    <t>鉄筋コンクリート造</t>
    <phoneticPr fontId="2"/>
  </si>
  <si>
    <t>【4.性能検証法等の適用】</t>
    <phoneticPr fontId="2"/>
  </si>
  <si>
    <t>耐火性能検証法</t>
    <phoneticPr fontId="2"/>
  </si>
  <si>
    <t>　</t>
    <phoneticPr fontId="2"/>
  </si>
  <si>
    <t>【5.増築、改築、用途変更等の経過】</t>
    <phoneticPr fontId="2"/>
  </si>
  <si>
    <t>【イ．確認に要した図書】</t>
    <phoneticPr fontId="2"/>
  </si>
  <si>
    <t>(</t>
    <phoneticPr fontId="2"/>
  </si>
  <si>
    <t>【ロ．確認済証】</t>
    <phoneticPr fontId="2"/>
  </si>
  <si>
    <t>有</t>
    <phoneticPr fontId="2"/>
  </si>
  <si>
    <t>【ハ．完了検査に要した図書】</t>
    <phoneticPr fontId="2"/>
  </si>
  <si>
    <t>【ニ．検査済証】</t>
    <phoneticPr fontId="2"/>
  </si>
  <si>
    <t>【ホ．維持保全に関する準則又は計画】</t>
    <phoneticPr fontId="2"/>
  </si>
  <si>
    <t>【ヘ．前回の調査に関する書類の写し】</t>
    <phoneticPr fontId="2"/>
  </si>
  <si>
    <t>【7.備考】</t>
    <phoneticPr fontId="2"/>
  </si>
  <si>
    <t>（第三面）</t>
    <phoneticPr fontId="2"/>
  </si>
  <si>
    <t>調査等の概要</t>
    <phoneticPr fontId="2"/>
  </si>
  <si>
    <t>【1.調査及び検査の状況】</t>
    <phoneticPr fontId="2"/>
  </si>
  <si>
    <t>【ロ．前回の調査】</t>
    <phoneticPr fontId="2"/>
  </si>
  <si>
    <t>【2.調査の状況】</t>
    <phoneticPr fontId="2"/>
  </si>
  <si>
    <t>（敷地及び地盤）</t>
    <phoneticPr fontId="2"/>
  </si>
  <si>
    <t>（建築物の外部）</t>
    <phoneticPr fontId="2"/>
  </si>
  <si>
    <t>（屋上及び屋根）</t>
    <phoneticPr fontId="2"/>
  </si>
  <si>
    <t>（建築物の内部）</t>
    <phoneticPr fontId="2"/>
  </si>
  <si>
    <t>（避難施設等）</t>
    <phoneticPr fontId="2"/>
  </si>
  <si>
    <t>（その他）</t>
    <phoneticPr fontId="2"/>
  </si>
  <si>
    <t>【イ．該当建築材料の有無】</t>
    <phoneticPr fontId="2"/>
  </si>
  <si>
    <t>【ロ．措置予定の有無】</t>
    <phoneticPr fontId="2"/>
  </si>
  <si>
    <t>【4.耐震診断及び耐震改修の調査状況】</t>
    <phoneticPr fontId="2"/>
  </si>
  <si>
    <t>【5.建築物等に係る不具合等の状況】</t>
    <phoneticPr fontId="2"/>
  </si>
  <si>
    <t>建築物等に係る不具合等の状況</t>
    <phoneticPr fontId="2"/>
  </si>
  <si>
    <t>床面積</t>
    <rPh sb="0" eb="3">
      <t>ユカメンセキ</t>
    </rPh>
    <phoneticPr fontId="2"/>
  </si>
  <si>
    <t>（該当する室）</t>
  </si>
  <si>
    <t>有（飛散防止措置無）</t>
    <rPh sb="8" eb="9">
      <t>ナシ</t>
    </rPh>
    <phoneticPr fontId="2"/>
  </si>
  <si>
    <t>【ロ．耐震改修の実施の有無】</t>
    <rPh sb="5" eb="7">
      <t>カイシュウ</t>
    </rPh>
    <phoneticPr fontId="2"/>
  </si>
  <si>
    <t>予定なし</t>
  </si>
  <si>
    <t>【4.性能検証法等の適用】</t>
    <phoneticPr fontId="2"/>
  </si>
  <si>
    <t>　</t>
    <phoneticPr fontId="2"/>
  </si>
  <si>
    <t>【5.増築、改築、用途変更等の経過】</t>
    <phoneticPr fontId="2"/>
  </si>
  <si>
    <t>【7.備考】</t>
    <phoneticPr fontId="2"/>
  </si>
  <si>
    <t>定期調査報告概要書</t>
    <rPh sb="6" eb="7">
      <t>ガイ</t>
    </rPh>
    <rPh sb="7" eb="8">
      <t>ヨウ</t>
    </rPh>
    <phoneticPr fontId="2"/>
  </si>
  <si>
    <t>調査等の概要</t>
    <rPh sb="0" eb="2">
      <t>チョウサ</t>
    </rPh>
    <rPh sb="2" eb="3">
      <t>ナド</t>
    </rPh>
    <rPh sb="4" eb="5">
      <t>ガイ</t>
    </rPh>
    <rPh sb="5" eb="6">
      <t>ヨウ</t>
    </rPh>
    <phoneticPr fontId="2"/>
  </si>
  <si>
    <t>（理由：</t>
    <rPh sb="1" eb="3">
      <t>リユウ</t>
    </rPh>
    <phoneticPr fontId="2"/>
  </si>
  <si>
    <t>）</t>
    <phoneticPr fontId="2"/>
  </si>
  <si>
    <t>【7.建築物等に係る不具合等の状況】</t>
    <phoneticPr fontId="2"/>
  </si>
  <si>
    <t>　建築基準法第12条第１項の規定による定期調査の結果を報告します。この報告書に記載の事項は、事実に相違ありません。</t>
    <phoneticPr fontId="2"/>
  </si>
  <si>
    <t>　札幌市長　　　　　　　様</t>
    <phoneticPr fontId="2"/>
  </si>
  <si>
    <t>【1.所有者】</t>
    <phoneticPr fontId="2"/>
  </si>
  <si>
    <t>【イ．氏名のフリガナ】</t>
    <phoneticPr fontId="2"/>
  </si>
  <si>
    <t>【ロ．氏名】</t>
    <phoneticPr fontId="2"/>
  </si>
  <si>
    <t>【ハ．郵便番号】</t>
    <phoneticPr fontId="2"/>
  </si>
  <si>
    <t>【ニ．住所】</t>
    <phoneticPr fontId="2"/>
  </si>
  <si>
    <t>【ホ．電話番号】</t>
    <phoneticPr fontId="2"/>
  </si>
  <si>
    <t>【2.管理者】</t>
    <phoneticPr fontId="2"/>
  </si>
  <si>
    <t>【ロ．氏名のフリガナ】</t>
    <phoneticPr fontId="2"/>
  </si>
  <si>
    <t>【ハ．氏名】</t>
    <phoneticPr fontId="2"/>
  </si>
  <si>
    <t>【ニ．勤務先】</t>
    <phoneticPr fontId="2"/>
  </si>
  <si>
    <t>【ホ．郵便番号】</t>
    <phoneticPr fontId="2"/>
  </si>
  <si>
    <t>【ト．電話番号】</t>
    <phoneticPr fontId="2"/>
  </si>
  <si>
    <t>【ロ．名称のフリガナ】</t>
    <phoneticPr fontId="2"/>
  </si>
  <si>
    <t>【ハ．名称】　　　</t>
    <phoneticPr fontId="2"/>
  </si>
  <si>
    <t>【ニ．用途】</t>
    <phoneticPr fontId="2"/>
  </si>
  <si>
    <t>【ハ．改善予定の有無】</t>
    <phoneticPr fontId="2"/>
  </si>
  <si>
    <t>）</t>
    <phoneticPr fontId="2"/>
  </si>
  <si>
    <t>【イ．今回の調査】</t>
    <phoneticPr fontId="2"/>
  </si>
  <si>
    <t>（</t>
    <phoneticPr fontId="2"/>
  </si>
  <si>
    <t>【3.石綿を添加した建築材料の調査状況】　　　　　 　</t>
    <phoneticPr fontId="2"/>
  </si>
  <si>
    <t>有（飛散防止措置有）</t>
    <phoneticPr fontId="2"/>
  </si>
  <si>
    <t>無</t>
    <phoneticPr fontId="2"/>
  </si>
  <si>
    <t>【イ．耐震診断の実施の有無】</t>
    <phoneticPr fontId="2"/>
  </si>
  <si>
    <t>有</t>
    <phoneticPr fontId="2"/>
  </si>
  <si>
    <t>【イ．不具合等】</t>
    <phoneticPr fontId="2"/>
  </si>
  <si>
    <t>【ロ．不具合等の記録】</t>
    <phoneticPr fontId="2"/>
  </si>
  <si>
    <t>実施済</t>
    <phoneticPr fontId="2"/>
  </si>
  <si>
    <t>不具合等を把握した
年月</t>
    <phoneticPr fontId="2"/>
  </si>
  <si>
    <t>不具合等の概要</t>
    <phoneticPr fontId="2"/>
  </si>
  <si>
    <t xml:space="preserve">考えられる原因
</t>
    <phoneticPr fontId="2"/>
  </si>
  <si>
    <t>改善(予定)年月</t>
    <phoneticPr fontId="2"/>
  </si>
  <si>
    <t>改善措置の概要等</t>
    <phoneticPr fontId="2"/>
  </si>
  <si>
    <t xml:space="preserve">
</t>
    <phoneticPr fontId="2"/>
  </si>
  <si>
    <t>（第一面）</t>
    <phoneticPr fontId="2"/>
  </si>
  <si>
    <t>4.第三面関係</t>
  </si>
  <si>
    <t>（注意）</t>
  </si>
  <si>
    <t>日</t>
    <rPh sb="0" eb="1">
      <t>ニチ</t>
    </rPh>
    <phoneticPr fontId="2"/>
  </si>
  <si>
    <t>月</t>
    <rPh sb="0" eb="1">
      <t>ツキ</t>
    </rPh>
    <phoneticPr fontId="2"/>
  </si>
  <si>
    <t>年</t>
    <rPh sb="0" eb="1">
      <t>ネン</t>
    </rPh>
    <phoneticPr fontId="2"/>
  </si>
  <si>
    <t>報告者氏名</t>
  </si>
  <si>
    <t>調査者氏名</t>
  </si>
  <si>
    <t>号</t>
  </si>
  <si>
    <t>号</t>
    <rPh sb="0" eb="1">
      <t>ゴウ</t>
    </rPh>
    <phoneticPr fontId="2"/>
  </si>
  <si>
    <t>第</t>
    <rPh sb="0" eb="1">
      <t>ダイ</t>
    </rPh>
    <phoneticPr fontId="2"/>
  </si>
  <si>
    <t>（</t>
    <phoneticPr fontId="2"/>
  </si>
  <si>
    <t>）建築士</t>
    <rPh sb="1" eb="3">
      <t>ケンチク</t>
    </rPh>
    <rPh sb="3" eb="4">
      <t>シ</t>
    </rPh>
    <phoneticPr fontId="2"/>
  </si>
  <si>
    <t>）知事登録第</t>
    <rPh sb="1" eb="3">
      <t>チジ</t>
    </rPh>
    <rPh sb="3" eb="5">
      <t>トウロク</t>
    </rPh>
    <rPh sb="5" eb="6">
      <t>ダイ</t>
    </rPh>
    <phoneticPr fontId="2"/>
  </si>
  <si>
    <t>月</t>
    <rPh sb="0" eb="1">
      <t>ガツ</t>
    </rPh>
    <phoneticPr fontId="2"/>
  </si>
  <si>
    <t>その他（</t>
    <phoneticPr fontId="2"/>
  </si>
  <si>
    <t>）</t>
  </si>
  <si>
    <t>　）</t>
    <phoneticPr fontId="2"/>
  </si>
  <si>
    <t>㎡</t>
  </si>
  <si>
    <t>【ハ．敷地面積】　</t>
    <phoneticPr fontId="2"/>
  </si>
  <si>
    <t>【ニ．建築面積】</t>
    <phoneticPr fontId="2"/>
  </si>
  <si>
    <t>【ホ．延べ面積】</t>
    <phoneticPr fontId="2"/>
  </si>
  <si>
    <t>【ロ．階数】</t>
    <phoneticPr fontId="2"/>
  </si>
  <si>
    <t>地上</t>
    <rPh sb="0" eb="2">
      <t>チジョウ</t>
    </rPh>
    <phoneticPr fontId="2"/>
  </si>
  <si>
    <t>階</t>
    <rPh sb="0" eb="1">
      <t>カイ</t>
    </rPh>
    <phoneticPr fontId="2"/>
  </si>
  <si>
    <t>地下</t>
    <rPh sb="0" eb="2">
      <t>チカ</t>
    </rPh>
    <phoneticPr fontId="2"/>
  </si>
  <si>
    <t>階）</t>
  </si>
  <si>
    <t>）</t>
    <phoneticPr fontId="2"/>
  </si>
  <si>
    <t>年</t>
    <phoneticPr fontId="2"/>
  </si>
  <si>
    <t>月</t>
    <phoneticPr fontId="2"/>
  </si>
  <si>
    <t>日　概要（</t>
    <phoneticPr fontId="2"/>
  </si>
  <si>
    <t>日実施</t>
    <rPh sb="0" eb="1">
      <t>ヒ</t>
    </rPh>
    <rPh sb="1" eb="3">
      <t>ジッシ</t>
    </rPh>
    <phoneticPr fontId="2"/>
  </si>
  <si>
    <t>実施</t>
    <phoneticPr fontId="2"/>
  </si>
  <si>
    <t>有</t>
    <phoneticPr fontId="2"/>
  </si>
  <si>
    <t>無</t>
    <phoneticPr fontId="2"/>
  </si>
  <si>
    <t>改善予定</t>
    <phoneticPr fontId="2"/>
  </si>
  <si>
    <t>に改善予定）</t>
    <rPh sb="1" eb="3">
      <t>カイゼン</t>
    </rPh>
    <rPh sb="3" eb="5">
      <t>ヨテイ</t>
    </rPh>
    <phoneticPr fontId="2"/>
  </si>
  <si>
    <t>に実施予定）</t>
    <rPh sb="1" eb="3">
      <t>ジッシ</t>
    </rPh>
    <rPh sb="3" eb="5">
      <t>ヨテイ</t>
    </rPh>
    <phoneticPr fontId="2"/>
  </si>
  <si>
    <t>　【6.調査及び検査の状況】</t>
    <phoneticPr fontId="2"/>
  </si>
  <si>
    <t>(</t>
    <phoneticPr fontId="2"/>
  </si>
  <si>
    <t>）建築士事務所</t>
    <phoneticPr fontId="2"/>
  </si>
  <si>
    <t>）登録</t>
    <rPh sb="1" eb="3">
      <t>トウロク</t>
    </rPh>
    <phoneticPr fontId="2"/>
  </si>
  <si>
    <t>有</t>
    <rPh sb="0" eb="1">
      <t>ア</t>
    </rPh>
    <phoneticPr fontId="2"/>
  </si>
  <si>
    <t>無</t>
    <rPh sb="0" eb="1">
      <t>ナシ</t>
    </rPh>
    <phoneticPr fontId="2"/>
  </si>
  <si>
    <t>予定なし</t>
    <rPh sb="0" eb="2">
      <t>ヨテイ</t>
    </rPh>
    <phoneticPr fontId="2"/>
  </si>
  <si>
    <t>㎡</t>
    <phoneticPr fontId="2"/>
  </si>
  <si>
    <t>対象外</t>
    <rPh sb="0" eb="2">
      <t>タイショウ</t>
    </rPh>
    <rPh sb="2" eb="3">
      <t>ガイ</t>
    </rPh>
    <phoneticPr fontId="2"/>
  </si>
  <si>
    <t>）</t>
    <phoneticPr fontId="2"/>
  </si>
  <si>
    <t>用途</t>
    <rPh sb="0" eb="2">
      <t>ヨウト</t>
    </rPh>
    <phoneticPr fontId="2"/>
  </si>
  <si>
    <t>（</t>
    <phoneticPr fontId="2"/>
  </si>
  <si>
    <t>㎡</t>
    <phoneticPr fontId="2"/>
  </si>
  <si>
    <t>日報告）</t>
    <rPh sb="0" eb="1">
      <t>ヒ</t>
    </rPh>
    <rPh sb="1" eb="3">
      <t>ホウコク</t>
    </rPh>
    <phoneticPr fontId="2"/>
  </si>
  <si>
    <t>(12)</t>
  </si>
  <si>
    <t>(13)</t>
  </si>
  <si>
    <t>(14)</t>
  </si>
  <si>
    <t>(15)</t>
  </si>
  <si>
    <t>(43)</t>
  </si>
  <si>
    <t>(44)</t>
  </si>
  <si>
    <t>(45)</t>
  </si>
  <si>
    <r>
      <t>別記</t>
    </r>
    <r>
      <rPr>
        <sz val="8"/>
        <rFont val="ＭＳ 明朝"/>
        <family val="1"/>
        <charset val="128"/>
      </rPr>
      <t>（A４)　</t>
    </r>
    <rPh sb="0" eb="2">
      <t>ベッキ</t>
    </rPh>
    <phoneticPr fontId="2"/>
  </si>
  <si>
    <t>調査結果表</t>
    <rPh sb="0" eb="2">
      <t>チョウサ</t>
    </rPh>
    <rPh sb="2" eb="5">
      <t>ケッカヒョウ</t>
    </rPh>
    <phoneticPr fontId="2"/>
  </si>
  <si>
    <t>当該調査に関与した調査者</t>
    <rPh sb="0" eb="2">
      <t>トウガイ</t>
    </rPh>
    <rPh sb="2" eb="4">
      <t>チョウサ</t>
    </rPh>
    <rPh sb="5" eb="7">
      <t>カンヨ</t>
    </rPh>
    <rPh sb="9" eb="12">
      <t>チョウサシャ</t>
    </rPh>
    <phoneticPr fontId="2"/>
  </si>
  <si>
    <t>　　氏　名</t>
    <rPh sb="2" eb="3">
      <t>シ</t>
    </rPh>
    <rPh sb="4" eb="5">
      <t>メイ</t>
    </rPh>
    <phoneticPr fontId="2"/>
  </si>
  <si>
    <t>調査者番号</t>
    <rPh sb="0" eb="3">
      <t>チョウサシャ</t>
    </rPh>
    <rPh sb="3" eb="5">
      <t>バンゴウ</t>
    </rPh>
    <phoneticPr fontId="2"/>
  </si>
  <si>
    <t>代表となる調査者</t>
    <rPh sb="0" eb="2">
      <t>ダイヒョウ</t>
    </rPh>
    <rPh sb="5" eb="8">
      <t>チョウサシャ</t>
    </rPh>
    <phoneticPr fontId="2"/>
  </si>
  <si>
    <t>その他の調査者</t>
    <rPh sb="2" eb="3">
      <t>タ</t>
    </rPh>
    <rPh sb="4" eb="7">
      <t>チョウサシャ</t>
    </rPh>
    <phoneticPr fontId="2"/>
  </si>
  <si>
    <t>番号</t>
    <rPh sb="0" eb="2">
      <t>バンゴウ</t>
    </rPh>
    <phoneticPr fontId="2"/>
  </si>
  <si>
    <t>調　査　項　目</t>
    <rPh sb="0" eb="1">
      <t>チョウ</t>
    </rPh>
    <rPh sb="2" eb="3">
      <t>サ</t>
    </rPh>
    <phoneticPr fontId="2"/>
  </si>
  <si>
    <t>対象外項目</t>
    <rPh sb="0" eb="3">
      <t>タイショウガイ</t>
    </rPh>
    <rPh sb="3" eb="5">
      <t>コウモク</t>
    </rPh>
    <phoneticPr fontId="2"/>
  </si>
  <si>
    <t>調査結果</t>
    <rPh sb="0" eb="2">
      <t>チョウサ</t>
    </rPh>
    <rPh sb="2" eb="4">
      <t>ケッカ</t>
    </rPh>
    <phoneticPr fontId="2"/>
  </si>
  <si>
    <t>担当
調査者
番号</t>
    <rPh sb="0" eb="2">
      <t>タントウ</t>
    </rPh>
    <rPh sb="3" eb="6">
      <t>チョウサシャ</t>
    </rPh>
    <rPh sb="7" eb="9">
      <t>バンゴウ</t>
    </rPh>
    <phoneticPr fontId="2"/>
  </si>
  <si>
    <t>指摘
なし</t>
    <phoneticPr fontId="2"/>
  </si>
  <si>
    <t>要是正</t>
    <rPh sb="0" eb="1">
      <t>ヨウ</t>
    </rPh>
    <rPh sb="1" eb="3">
      <t>ゼセイ</t>
    </rPh>
    <phoneticPr fontId="2"/>
  </si>
  <si>
    <t>既　存
不適格</t>
    <phoneticPr fontId="2"/>
  </si>
  <si>
    <t>敷地及び地盤</t>
    <rPh sb="0" eb="2">
      <t>シキチ</t>
    </rPh>
    <rPh sb="2" eb="3">
      <t>オヨ</t>
    </rPh>
    <rPh sb="4" eb="6">
      <t>ジバン</t>
    </rPh>
    <phoneticPr fontId="2"/>
  </si>
  <si>
    <t>(1)</t>
    <phoneticPr fontId="2"/>
  </si>
  <si>
    <t>地盤</t>
    <phoneticPr fontId="2"/>
  </si>
  <si>
    <t>地盤沈下等による不陸、傾斜等の状況</t>
    <rPh sb="4" eb="5">
      <t>トウ</t>
    </rPh>
    <rPh sb="9" eb="10">
      <t>リク</t>
    </rPh>
    <rPh sb="11" eb="13">
      <t>ケイシャ</t>
    </rPh>
    <phoneticPr fontId="2"/>
  </si>
  <si>
    <t>(2)</t>
    <phoneticPr fontId="2"/>
  </si>
  <si>
    <t>敷地</t>
    <phoneticPr fontId="2"/>
  </si>
  <si>
    <t>敷地内の排水の状況</t>
    <phoneticPr fontId="2"/>
  </si>
  <si>
    <t>(3)</t>
    <phoneticPr fontId="2"/>
  </si>
  <si>
    <t>敷地内の通路</t>
    <rPh sb="0" eb="3">
      <t>シキチナイ</t>
    </rPh>
    <phoneticPr fontId="2"/>
  </si>
  <si>
    <t>敷地内の通路の確保の状況</t>
    <rPh sb="0" eb="3">
      <t>シキチナイ</t>
    </rPh>
    <rPh sb="4" eb="6">
      <t>ツウロ</t>
    </rPh>
    <rPh sb="7" eb="8">
      <t>アキラ</t>
    </rPh>
    <phoneticPr fontId="2"/>
  </si>
  <si>
    <t>(4)</t>
    <phoneticPr fontId="2"/>
  </si>
  <si>
    <t>有効幅員の確保の状況</t>
    <rPh sb="8" eb="10">
      <t>ジョウキョウ</t>
    </rPh>
    <phoneticPr fontId="2"/>
  </si>
  <si>
    <t>(5)</t>
    <phoneticPr fontId="2"/>
  </si>
  <si>
    <t>敷地内の通路の支障物の状況</t>
    <rPh sb="0" eb="3">
      <t>シキチナイ</t>
    </rPh>
    <rPh sb="11" eb="13">
      <t>ジョウキョウ</t>
    </rPh>
    <phoneticPr fontId="2"/>
  </si>
  <si>
    <t>(6)</t>
    <phoneticPr fontId="2"/>
  </si>
  <si>
    <t>塀</t>
    <rPh sb="0" eb="1">
      <t>ヘイ</t>
    </rPh>
    <phoneticPr fontId="2"/>
  </si>
  <si>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2"/>
  </si>
  <si>
    <t>(7)</t>
    <phoneticPr fontId="2"/>
  </si>
  <si>
    <t>組積造の塀又は補強コンクリートブロック造の塀等の劣化及び損傷の状況</t>
    <rPh sb="24" eb="26">
      <t>レッカ</t>
    </rPh>
    <rPh sb="26" eb="27">
      <t>オヨ</t>
    </rPh>
    <rPh sb="28" eb="30">
      <t>ソンショウ</t>
    </rPh>
    <rPh sb="31" eb="33">
      <t>ジョウキョウ</t>
    </rPh>
    <phoneticPr fontId="2"/>
  </si>
  <si>
    <t>(8)</t>
    <phoneticPr fontId="2"/>
  </si>
  <si>
    <t>擁壁</t>
    <phoneticPr fontId="2"/>
  </si>
  <si>
    <t>擁壁の劣化及び損傷の状況</t>
    <rPh sb="5" eb="7">
      <t>オ</t>
    </rPh>
    <phoneticPr fontId="2"/>
  </si>
  <si>
    <t>(9)</t>
    <phoneticPr fontId="2"/>
  </si>
  <si>
    <t>擁壁の水抜きパイプの維持保全の状況</t>
    <rPh sb="10" eb="11">
      <t>ユイ</t>
    </rPh>
    <phoneticPr fontId="2"/>
  </si>
  <si>
    <t>建築物の外部</t>
    <rPh sb="0" eb="3">
      <t>ケンチクブツ</t>
    </rPh>
    <rPh sb="4" eb="6">
      <t>ガイブ</t>
    </rPh>
    <phoneticPr fontId="2"/>
  </si>
  <si>
    <t>(1)</t>
    <phoneticPr fontId="2"/>
  </si>
  <si>
    <t>基礎</t>
    <rPh sb="0" eb="2">
      <t>キソ</t>
    </rPh>
    <phoneticPr fontId="2"/>
  </si>
  <si>
    <t>基礎の沈下等の状況</t>
    <rPh sb="0" eb="2">
      <t>キソ</t>
    </rPh>
    <rPh sb="5" eb="6">
      <t>トウ</t>
    </rPh>
    <phoneticPr fontId="2"/>
  </si>
  <si>
    <t>(2)</t>
    <phoneticPr fontId="2"/>
  </si>
  <si>
    <t>基礎の劣化及び損傷の状況</t>
    <rPh sb="5" eb="7">
      <t>オ</t>
    </rPh>
    <phoneticPr fontId="2"/>
  </si>
  <si>
    <t>(3)</t>
    <phoneticPr fontId="2"/>
  </si>
  <si>
    <t>土台（木造に限る。）</t>
    <rPh sb="0" eb="2">
      <t>ドダイ</t>
    </rPh>
    <rPh sb="3" eb="5">
      <t>モクゾウ</t>
    </rPh>
    <rPh sb="6" eb="7">
      <t>カギ</t>
    </rPh>
    <phoneticPr fontId="2"/>
  </si>
  <si>
    <t>土台の沈下等の状況</t>
    <rPh sb="0" eb="2">
      <t>ドダイ</t>
    </rPh>
    <rPh sb="5" eb="6">
      <t>トウ</t>
    </rPh>
    <phoneticPr fontId="2"/>
  </si>
  <si>
    <t>(4)</t>
    <phoneticPr fontId="2"/>
  </si>
  <si>
    <t>土台の劣化及び損傷の状況</t>
    <rPh sb="5" eb="7">
      <t>オ</t>
    </rPh>
    <phoneticPr fontId="2"/>
  </si>
  <si>
    <t>(5)</t>
    <phoneticPr fontId="2"/>
  </si>
  <si>
    <t>外壁</t>
    <phoneticPr fontId="2"/>
  </si>
  <si>
    <t>躯体等</t>
    <rPh sb="0" eb="1">
      <t>ク</t>
    </rPh>
    <rPh sb="1" eb="2">
      <t>タイ</t>
    </rPh>
    <rPh sb="2" eb="3">
      <t>トウ</t>
    </rPh>
    <phoneticPr fontId="2"/>
  </si>
  <si>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2"/>
  </si>
  <si>
    <t>(6)</t>
    <phoneticPr fontId="2"/>
  </si>
  <si>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2"/>
  </si>
  <si>
    <t>組積造の外壁躯体の劣化及び損傷の状況</t>
    <rPh sb="11" eb="13">
      <t>オ</t>
    </rPh>
    <phoneticPr fontId="2"/>
  </si>
  <si>
    <t>(8)</t>
    <phoneticPr fontId="2"/>
  </si>
  <si>
    <t>補強コンクリートブロック造の外壁躯体の劣化及び損傷の状況</t>
    <rPh sb="21" eb="23">
      <t>オ</t>
    </rPh>
    <phoneticPr fontId="2"/>
  </si>
  <si>
    <t>鉄骨造の外壁躯体の劣化及び損傷の状況</t>
    <rPh sb="11" eb="13">
      <t>オ</t>
    </rPh>
    <phoneticPr fontId="2"/>
  </si>
  <si>
    <t>(10)</t>
    <phoneticPr fontId="2"/>
  </si>
  <si>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2"/>
  </si>
  <si>
    <t>(11)</t>
    <phoneticPr fontId="2"/>
  </si>
  <si>
    <t>外装仕上げ材等</t>
    <phoneticPr fontId="2"/>
  </si>
  <si>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2"/>
  </si>
  <si>
    <t>(12)</t>
    <phoneticPr fontId="2"/>
  </si>
  <si>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2"/>
  </si>
  <si>
    <t>(13)</t>
    <phoneticPr fontId="2"/>
  </si>
  <si>
    <t>金属系パネル（帳壁を含む。）の劣化及び損傷の状況</t>
    <rPh sb="0" eb="3">
      <t>キンゾクケイ</t>
    </rPh>
    <rPh sb="7" eb="8">
      <t>チョウ</t>
    </rPh>
    <rPh sb="8" eb="9">
      <t>カベ</t>
    </rPh>
    <rPh sb="10" eb="11">
      <t>フク</t>
    </rPh>
    <rPh sb="17" eb="19">
      <t>オ</t>
    </rPh>
    <phoneticPr fontId="2"/>
  </si>
  <si>
    <t>(14)</t>
    <phoneticPr fontId="2"/>
  </si>
  <si>
    <t>コンクリート系パネル（帳壁を含む。）の劣化及び損傷の状況</t>
    <rPh sb="6" eb="7">
      <t>ケイ</t>
    </rPh>
    <rPh sb="11" eb="12">
      <t>チョウ</t>
    </rPh>
    <rPh sb="12" eb="13">
      <t>カベ</t>
    </rPh>
    <rPh sb="21" eb="23">
      <t>オ</t>
    </rPh>
    <phoneticPr fontId="2"/>
  </si>
  <si>
    <t>(15)</t>
    <phoneticPr fontId="2"/>
  </si>
  <si>
    <t>窓サッシ等</t>
    <rPh sb="0" eb="1">
      <t>マド</t>
    </rPh>
    <phoneticPr fontId="2"/>
  </si>
  <si>
    <t>サッシ等の劣化及び損傷の状況</t>
    <rPh sb="3" eb="4">
      <t>トウ</t>
    </rPh>
    <rPh sb="5" eb="7">
      <t>レッカ</t>
    </rPh>
    <rPh sb="7" eb="9">
      <t>オ</t>
    </rPh>
    <rPh sb="9" eb="11">
      <t>ソンショウ</t>
    </rPh>
    <rPh sb="12" eb="14">
      <t>ジョウキョウ</t>
    </rPh>
    <phoneticPr fontId="2"/>
  </si>
  <si>
    <t>(16)</t>
    <phoneticPr fontId="2"/>
  </si>
  <si>
    <t>はめ殺し窓のガラスの固定の状況</t>
    <rPh sb="10" eb="12">
      <t>コテイ</t>
    </rPh>
    <rPh sb="13" eb="15">
      <t>ジョウキョウ</t>
    </rPh>
    <phoneticPr fontId="2"/>
  </si>
  <si>
    <t>(17)</t>
    <phoneticPr fontId="2"/>
  </si>
  <si>
    <t>外壁に緊結された広告板、空調室外機等</t>
    <rPh sb="0" eb="2">
      <t>ガイヘキ</t>
    </rPh>
    <rPh sb="3" eb="5">
      <t>キンケツ</t>
    </rPh>
    <rPh sb="8" eb="10">
      <t>コウコク</t>
    </rPh>
    <rPh sb="10" eb="11">
      <t>イタ</t>
    </rPh>
    <phoneticPr fontId="2"/>
  </si>
  <si>
    <t>機器本体の劣化及び損傷の状況</t>
    <rPh sb="0" eb="2">
      <t>キキ</t>
    </rPh>
    <rPh sb="2" eb="4">
      <t>ホンタイ</t>
    </rPh>
    <rPh sb="5" eb="7">
      <t>レッカ</t>
    </rPh>
    <rPh sb="7" eb="9">
      <t>オ</t>
    </rPh>
    <rPh sb="9" eb="11">
      <t>ソンショウ</t>
    </rPh>
    <rPh sb="12" eb="14">
      <t>ジョウキョウ</t>
    </rPh>
    <phoneticPr fontId="2"/>
  </si>
  <si>
    <t>(18)</t>
    <phoneticPr fontId="2"/>
  </si>
  <si>
    <t>支持部分等の劣化及び損傷の状況</t>
    <rPh sb="0" eb="2">
      <t>シジ</t>
    </rPh>
    <rPh sb="2" eb="4">
      <t>ブブン</t>
    </rPh>
    <rPh sb="4" eb="5">
      <t>トウ</t>
    </rPh>
    <rPh sb="6" eb="8">
      <t>レッカ</t>
    </rPh>
    <rPh sb="8" eb="10">
      <t>オ</t>
    </rPh>
    <rPh sb="10" eb="12">
      <t>ソンショウ</t>
    </rPh>
    <rPh sb="13" eb="15">
      <t>ジョウキョウ</t>
    </rPh>
    <phoneticPr fontId="2"/>
  </si>
  <si>
    <t>屋上及び屋根</t>
    <rPh sb="0" eb="2">
      <t>オクジョウ</t>
    </rPh>
    <rPh sb="2" eb="3">
      <t>オヨ</t>
    </rPh>
    <rPh sb="4" eb="6">
      <t>ヤネ</t>
    </rPh>
    <phoneticPr fontId="2"/>
  </si>
  <si>
    <t>(1)</t>
    <phoneticPr fontId="2"/>
  </si>
  <si>
    <t>屋上面</t>
    <phoneticPr fontId="2"/>
  </si>
  <si>
    <t>屋上面の劣化及び損傷の状況</t>
    <rPh sb="0" eb="2">
      <t>オクジョウ</t>
    </rPh>
    <rPh sb="2" eb="3">
      <t>メン</t>
    </rPh>
    <rPh sb="4" eb="6">
      <t>レッカ</t>
    </rPh>
    <rPh sb="6" eb="8">
      <t>オ</t>
    </rPh>
    <rPh sb="8" eb="10">
      <t>ソンショウ</t>
    </rPh>
    <rPh sb="11" eb="13">
      <t>ジョウキョウ</t>
    </rPh>
    <phoneticPr fontId="2"/>
  </si>
  <si>
    <t>(2)</t>
    <phoneticPr fontId="2"/>
  </si>
  <si>
    <t>屋上周り（屋上面を除く。）</t>
    <rPh sb="0" eb="2">
      <t>オクジョウ</t>
    </rPh>
    <rPh sb="2" eb="3">
      <t>マワ</t>
    </rPh>
    <rPh sb="5" eb="7">
      <t>オクジョウ</t>
    </rPh>
    <rPh sb="7" eb="8">
      <t>メン</t>
    </rPh>
    <rPh sb="9" eb="10">
      <t>ノゾ</t>
    </rPh>
    <phoneticPr fontId="2"/>
  </si>
  <si>
    <t>パラペットの立上り面の劣化及び損傷の状況</t>
    <rPh sb="6" eb="8">
      <t>タチノボ</t>
    </rPh>
    <rPh sb="9" eb="10">
      <t>メン</t>
    </rPh>
    <rPh sb="11" eb="13">
      <t>レッカ</t>
    </rPh>
    <rPh sb="13" eb="15">
      <t>オ</t>
    </rPh>
    <rPh sb="15" eb="17">
      <t>ソンショウ</t>
    </rPh>
    <rPh sb="18" eb="20">
      <t>ジョウキョウ</t>
    </rPh>
    <phoneticPr fontId="2"/>
  </si>
  <si>
    <t>(3)</t>
    <phoneticPr fontId="2"/>
  </si>
  <si>
    <t>笠木モルタル等の劣化及び損傷の状況</t>
    <rPh sb="8" eb="10">
      <t>レッカ</t>
    </rPh>
    <rPh sb="10" eb="12">
      <t>オ</t>
    </rPh>
    <rPh sb="12" eb="14">
      <t>ソンショウ</t>
    </rPh>
    <rPh sb="15" eb="17">
      <t>ジョウキョウ</t>
    </rPh>
    <phoneticPr fontId="2"/>
  </si>
  <si>
    <t>(4)</t>
    <phoneticPr fontId="2"/>
  </si>
  <si>
    <t>金属笠木の劣化及び損傷の状況</t>
    <rPh sb="0" eb="2">
      <t>キンゾク</t>
    </rPh>
    <rPh sb="2" eb="4">
      <t>カサギ</t>
    </rPh>
    <rPh sb="5" eb="7">
      <t>レッカ</t>
    </rPh>
    <rPh sb="7" eb="9">
      <t>オ</t>
    </rPh>
    <rPh sb="9" eb="11">
      <t>ソンショウ</t>
    </rPh>
    <rPh sb="12" eb="14">
      <t>ジョウキョウ</t>
    </rPh>
    <phoneticPr fontId="2"/>
  </si>
  <si>
    <t>(5)</t>
    <phoneticPr fontId="2"/>
  </si>
  <si>
    <t>排水溝（ドレーンを含む。）の劣化及び損傷の状況</t>
    <rPh sb="14" eb="16">
      <t>レッカ</t>
    </rPh>
    <rPh sb="16" eb="18">
      <t>オ</t>
    </rPh>
    <rPh sb="18" eb="20">
      <t>ソンショウ</t>
    </rPh>
    <rPh sb="21" eb="23">
      <t>ジョウキョウ</t>
    </rPh>
    <phoneticPr fontId="2"/>
  </si>
  <si>
    <t>(6)</t>
    <phoneticPr fontId="2"/>
  </si>
  <si>
    <t>屋根（屋上面を除く。）</t>
    <rPh sb="0" eb="2">
      <t>ヤネ</t>
    </rPh>
    <rPh sb="3" eb="5">
      <t>オクジョウ</t>
    </rPh>
    <rPh sb="5" eb="6">
      <t>メン</t>
    </rPh>
    <rPh sb="7" eb="8">
      <t>ノゾ</t>
    </rPh>
    <phoneticPr fontId="2"/>
  </si>
  <si>
    <t>屋根の防火対策の状況</t>
    <rPh sb="0" eb="2">
      <t>ヤネ</t>
    </rPh>
    <rPh sb="3" eb="5">
      <t>ボウカ</t>
    </rPh>
    <rPh sb="5" eb="7">
      <t>タイサク</t>
    </rPh>
    <rPh sb="8" eb="10">
      <t>ジョウキョウ</t>
    </rPh>
    <phoneticPr fontId="2"/>
  </si>
  <si>
    <t>屋根の劣化及び損傷の状況</t>
    <rPh sb="0" eb="2">
      <t>ヤネ</t>
    </rPh>
    <rPh sb="3" eb="5">
      <t>レッカ</t>
    </rPh>
    <rPh sb="5" eb="7">
      <t>オ</t>
    </rPh>
    <rPh sb="7" eb="9">
      <t>ソンショウ</t>
    </rPh>
    <rPh sb="10" eb="12">
      <t>ジョウキョウ</t>
    </rPh>
    <phoneticPr fontId="2"/>
  </si>
  <si>
    <t>(8)</t>
    <phoneticPr fontId="2"/>
  </si>
  <si>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2"/>
  </si>
  <si>
    <t>(9)</t>
    <phoneticPr fontId="2"/>
  </si>
  <si>
    <t>建築物の内部</t>
    <rPh sb="4" eb="6">
      <t>ナイブ</t>
    </rPh>
    <phoneticPr fontId="2"/>
  </si>
  <si>
    <t>(1)</t>
    <phoneticPr fontId="2"/>
  </si>
  <si>
    <t>防火区画</t>
    <rPh sb="0" eb="2">
      <t>ボウカ</t>
    </rPh>
    <rPh sb="2" eb="4">
      <t>クカク</t>
    </rPh>
    <phoneticPr fontId="2"/>
  </si>
  <si>
    <t>(2)</t>
    <phoneticPr fontId="2"/>
  </si>
  <si>
    <t>(3)</t>
    <phoneticPr fontId="2"/>
  </si>
  <si>
    <t>防火区画の外周部</t>
    <phoneticPr fontId="2"/>
  </si>
  <si>
    <t>(5)</t>
    <phoneticPr fontId="2"/>
  </si>
  <si>
    <t>壁の室内に面する部分</t>
    <phoneticPr fontId="2"/>
  </si>
  <si>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2"/>
  </si>
  <si>
    <t>(7)</t>
    <phoneticPr fontId="2"/>
  </si>
  <si>
    <t>組積造の壁の室内に面する部分の躯体の劣化及び損傷の状況</t>
    <rPh sb="20" eb="22">
      <t>オ</t>
    </rPh>
    <phoneticPr fontId="2"/>
  </si>
  <si>
    <t>補強コンクリートブロック造の壁の室内に面する部分の躯体の劣化及び損傷の状況</t>
    <rPh sb="30" eb="32">
      <t>オ</t>
    </rPh>
    <phoneticPr fontId="2"/>
  </si>
  <si>
    <t>鉄骨造の壁の室内に面する部分の躯体の劣化及び損傷の状況</t>
    <rPh sb="20" eb="22">
      <t>オ</t>
    </rPh>
    <phoneticPr fontId="2"/>
  </si>
  <si>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2"/>
  </si>
  <si>
    <t>準耐火性能等の確保の状況</t>
    <rPh sb="3" eb="5">
      <t>セイノウ</t>
    </rPh>
    <rPh sb="5" eb="6">
      <t>トウ</t>
    </rPh>
    <rPh sb="7" eb="9">
      <t>カクホ</t>
    </rPh>
    <rPh sb="10" eb="12">
      <t>ジョウキョウ</t>
    </rPh>
    <phoneticPr fontId="2"/>
  </si>
  <si>
    <t>部材の劣化及び損傷の状況</t>
    <rPh sb="0" eb="2">
      <t>ブザイ</t>
    </rPh>
    <rPh sb="3" eb="5">
      <t>レッカ</t>
    </rPh>
    <rPh sb="5" eb="7">
      <t>オ</t>
    </rPh>
    <rPh sb="7" eb="9">
      <t>ソンショウ</t>
    </rPh>
    <rPh sb="10" eb="12">
      <t>ジョウキョウ</t>
    </rPh>
    <phoneticPr fontId="2"/>
  </si>
  <si>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2"/>
  </si>
  <si>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2"/>
  </si>
  <si>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2"/>
  </si>
  <si>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2"/>
  </si>
  <si>
    <t>(16)</t>
    <phoneticPr fontId="2"/>
  </si>
  <si>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2"/>
  </si>
  <si>
    <t>(17)</t>
    <phoneticPr fontId="2"/>
  </si>
  <si>
    <t>床</t>
    <rPh sb="0" eb="1">
      <t>ユカ</t>
    </rPh>
    <phoneticPr fontId="2"/>
  </si>
  <si>
    <t>木造の床躯体の劣化及び損傷の状況</t>
    <rPh sb="3" eb="4">
      <t>ユカ</t>
    </rPh>
    <rPh sb="4" eb="5">
      <t>ク</t>
    </rPh>
    <rPh sb="5" eb="6">
      <t>タイ</t>
    </rPh>
    <rPh sb="7" eb="9">
      <t>レッカ</t>
    </rPh>
    <rPh sb="9" eb="11">
      <t>オ</t>
    </rPh>
    <rPh sb="11" eb="13">
      <t>ソンショウ</t>
    </rPh>
    <rPh sb="14" eb="16">
      <t>ジョウキョウ</t>
    </rPh>
    <phoneticPr fontId="2"/>
  </si>
  <si>
    <t>(18)</t>
    <phoneticPr fontId="2"/>
  </si>
  <si>
    <t>鉄骨造の床躯体の劣化及び損傷の状況</t>
    <rPh sb="4" eb="5">
      <t>ユカ</t>
    </rPh>
    <rPh sb="10" eb="12">
      <t>オ</t>
    </rPh>
    <phoneticPr fontId="2"/>
  </si>
  <si>
    <t>(19)</t>
    <phoneticPr fontId="2"/>
  </si>
  <si>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2"/>
  </si>
  <si>
    <t>(20)</t>
    <phoneticPr fontId="2"/>
  </si>
  <si>
    <t>準耐火性能等の確保の状況</t>
    <rPh sb="0" eb="1">
      <t>ジュン</t>
    </rPh>
    <rPh sb="1" eb="3">
      <t>タイカ</t>
    </rPh>
    <rPh sb="3" eb="5">
      <t>セイノウ</t>
    </rPh>
    <rPh sb="5" eb="6">
      <t>トウ</t>
    </rPh>
    <rPh sb="7" eb="9">
      <t>カクホ</t>
    </rPh>
    <rPh sb="10" eb="12">
      <t>ジョウキョウ</t>
    </rPh>
    <phoneticPr fontId="2"/>
  </si>
  <si>
    <t>(21)</t>
    <phoneticPr fontId="2"/>
  </si>
  <si>
    <t>(22)</t>
    <phoneticPr fontId="2"/>
  </si>
  <si>
    <t>(23)</t>
    <phoneticPr fontId="2"/>
  </si>
  <si>
    <t>天井</t>
    <rPh sb="0" eb="2">
      <t>テンジョウ</t>
    </rPh>
    <phoneticPr fontId="2"/>
  </si>
  <si>
    <t>室内に面する部分の仕上げの維持保全の状況</t>
    <rPh sb="15" eb="16">
      <t>ホ</t>
    </rPh>
    <rPh sb="16" eb="17">
      <t>ゼン</t>
    </rPh>
    <rPh sb="18" eb="20">
      <t>ジョウキョウ</t>
    </rPh>
    <phoneticPr fontId="2"/>
  </si>
  <si>
    <t>(24)</t>
    <phoneticPr fontId="2"/>
  </si>
  <si>
    <t>室内に面する部分の仕上げの劣化及び損傷の状況</t>
    <rPh sb="15" eb="17">
      <t>オ</t>
    </rPh>
    <phoneticPr fontId="2"/>
  </si>
  <si>
    <t>(25)</t>
    <phoneticPr fontId="2"/>
  </si>
  <si>
    <t>(26)</t>
    <phoneticPr fontId="2"/>
  </si>
  <si>
    <t>(27)</t>
    <phoneticPr fontId="2"/>
  </si>
  <si>
    <t>(28)</t>
    <phoneticPr fontId="2"/>
  </si>
  <si>
    <t>昭和48年建設省告示第2563号第１第１号ロに規定する基準への適合の状況</t>
    <phoneticPr fontId="2"/>
  </si>
  <si>
    <t>別添１様式（Ａ３）</t>
    <rPh sb="0" eb="2">
      <t>ベッテン</t>
    </rPh>
    <rPh sb="3" eb="5">
      <t>ヨウシキ</t>
    </rPh>
    <phoneticPr fontId="2"/>
  </si>
  <si>
    <t>調　査　結　果　図</t>
  </si>
  <si>
    <t>番号</t>
  </si>
  <si>
    <t>調査項目</t>
  </si>
  <si>
    <t>敷地及び地盤</t>
  </si>
  <si>
    <t>(1)</t>
    <phoneticPr fontId="2"/>
  </si>
  <si>
    <t>地盤</t>
  </si>
  <si>
    <t>(2)</t>
  </si>
  <si>
    <t>敷地</t>
  </si>
  <si>
    <t>擁壁</t>
    <phoneticPr fontId="2"/>
  </si>
  <si>
    <t>建築物の外部</t>
  </si>
  <si>
    <t>基礎</t>
  </si>
  <si>
    <t>土台（木造に限る。）</t>
  </si>
  <si>
    <t>外壁</t>
  </si>
  <si>
    <t>屋上及び屋根</t>
  </si>
  <si>
    <t>(1)</t>
    <phoneticPr fontId="2"/>
  </si>
  <si>
    <t>建築物の内部</t>
  </si>
  <si>
    <t>防火区画</t>
  </si>
  <si>
    <t>壁の室内に面する部分</t>
  </si>
  <si>
    <t>床</t>
  </si>
  <si>
    <t>天井</t>
  </si>
  <si>
    <t>照明器具、懸垂物等</t>
  </si>
  <si>
    <t>居室の採光及び換気</t>
  </si>
  <si>
    <t>石綿等を添加した建築材料</t>
  </si>
  <si>
    <t>避難施設等</t>
  </si>
  <si>
    <t>廊下</t>
  </si>
  <si>
    <t>屋上広場</t>
  </si>
  <si>
    <t>避難上有効なバルコニー</t>
  </si>
  <si>
    <t>階段</t>
  </si>
  <si>
    <t>排煙設備等</t>
  </si>
  <si>
    <t>その他の設備等　</t>
  </si>
  <si>
    <t>その他</t>
  </si>
  <si>
    <t>特殊な構造等</t>
  </si>
  <si>
    <t>避雷設備</t>
  </si>
  <si>
    <t>煙突</t>
  </si>
  <si>
    <t>別添２様式（Ａ４）</t>
    <rPh sb="0" eb="2">
      <t>ベッテン</t>
    </rPh>
    <rPh sb="3" eb="5">
      <t>ヨウシキ</t>
    </rPh>
    <phoneticPr fontId="2"/>
  </si>
  <si>
    <t>関係写真</t>
  </si>
  <si>
    <t>部位</t>
  </si>
  <si>
    <t>調査結果</t>
  </si>
  <si>
    <t>特記事項</t>
  </si>
  <si>
    <t>(注意)</t>
    <rPh sb="1" eb="3">
      <t>チュウイ</t>
    </rPh>
    <phoneticPr fontId="2"/>
  </si>
  <si>
    <t>②</t>
    <phoneticPr fontId="2"/>
  </si>
  <si>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2"/>
  </si>
  <si>
    <t>「部位」欄の「番号」、「調査項目」は、それぞれ別記様式の番号、調査項目に対応したものを記入してください。</t>
    <rPh sb="1" eb="3">
      <t>ブイ</t>
    </rPh>
    <rPh sb="4" eb="5">
      <t>ラン</t>
    </rPh>
    <rPh sb="7" eb="9">
      <t>バンゴウ</t>
    </rPh>
    <rPh sb="12" eb="14">
      <t>チョウサ</t>
    </rPh>
    <rPh sb="14" eb="16">
      <t>コウモク</t>
    </rPh>
    <rPh sb="23" eb="25">
      <t>ベッキ</t>
    </rPh>
    <rPh sb="25" eb="27">
      <t>ヨウシキ</t>
    </rPh>
    <rPh sb="28" eb="30">
      <t>バンゴウ</t>
    </rPh>
    <rPh sb="31" eb="33">
      <t>チョウサ</t>
    </rPh>
    <rPh sb="33" eb="35">
      <t>コウモク</t>
    </rPh>
    <rPh sb="36" eb="38">
      <t>タイオウ</t>
    </rPh>
    <rPh sb="43" eb="45">
      <t>キニュウ</t>
    </rPh>
    <phoneticPr fontId="2"/>
  </si>
  <si>
    <t>④</t>
    <phoneticPr fontId="2"/>
  </si>
  <si>
    <t>「調査結果」欄は、調査の結果、要是正の指摘があった場合は「要是正」のチェックボックスに「レ」マークを入れ、それ以外の場合で特記すべき事項がある場合は「その他」のチェックボックスに「レ」マークを入れてください。</t>
    <rPh sb="1" eb="3">
      <t>チョウサ</t>
    </rPh>
    <rPh sb="3" eb="5">
      <t>ケッカ</t>
    </rPh>
    <rPh sb="6" eb="7">
      <t>ラン</t>
    </rPh>
    <rPh sb="9" eb="11">
      <t>チョウサ</t>
    </rPh>
    <rPh sb="12" eb="14">
      <t>ケッカ</t>
    </rPh>
    <rPh sb="15" eb="16">
      <t>ヨウ</t>
    </rPh>
    <rPh sb="16" eb="18">
      <t>ゼセイ</t>
    </rPh>
    <rPh sb="19" eb="21">
      <t>シテキ</t>
    </rPh>
    <rPh sb="25" eb="27">
      <t>バアイ</t>
    </rPh>
    <rPh sb="29" eb="30">
      <t>ヨウ</t>
    </rPh>
    <rPh sb="30" eb="32">
      <t>ゼセイ</t>
    </rPh>
    <rPh sb="50" eb="51">
      <t>イ</t>
    </rPh>
    <rPh sb="55" eb="57">
      <t>イガイ</t>
    </rPh>
    <rPh sb="58" eb="60">
      <t>バアイ</t>
    </rPh>
    <rPh sb="61" eb="63">
      <t>トッキ</t>
    </rPh>
    <rPh sb="66" eb="68">
      <t>ジコウ</t>
    </rPh>
    <rPh sb="71" eb="73">
      <t>バアイ</t>
    </rPh>
    <rPh sb="77" eb="78">
      <t>タ</t>
    </rPh>
    <phoneticPr fontId="2"/>
  </si>
  <si>
    <t>⑤</t>
    <phoneticPr fontId="2"/>
  </si>
  <si>
    <t>写真は、当該部位の外観の状況が確認できるように撮影したものを添付してください。</t>
    <rPh sb="0" eb="2">
      <t>シャシン</t>
    </rPh>
    <rPh sb="4" eb="6">
      <t>トウガイ</t>
    </rPh>
    <rPh sb="6" eb="8">
      <t>ブイ</t>
    </rPh>
    <rPh sb="9" eb="11">
      <t>ガイカン</t>
    </rPh>
    <rPh sb="12" eb="14">
      <t>ジョウキョウ</t>
    </rPh>
    <rPh sb="15" eb="17">
      <t>カクニン</t>
    </rPh>
    <rPh sb="23" eb="25">
      <t>サツエイ</t>
    </rPh>
    <rPh sb="30" eb="32">
      <t>テンプ</t>
    </rPh>
    <phoneticPr fontId="2"/>
  </si>
  <si>
    <t>敷地内の通路</t>
    <phoneticPr fontId="2"/>
  </si>
  <si>
    <t>塀等</t>
    <rPh sb="0" eb="1">
      <t>ヘイ</t>
    </rPh>
    <rPh sb="1" eb="2">
      <t>ナド</t>
    </rPh>
    <phoneticPr fontId="2"/>
  </si>
  <si>
    <t>屋上面の状況</t>
    <rPh sb="4" eb="6">
      <t>ジョウキョウ</t>
    </rPh>
    <phoneticPr fontId="2"/>
  </si>
  <si>
    <t>屋上周りの状況（屋上面を除く。）</t>
    <rPh sb="5" eb="7">
      <t>ジョウキョウ</t>
    </rPh>
    <phoneticPr fontId="2"/>
  </si>
  <si>
    <t>屋根（屋上面を除く。）</t>
    <phoneticPr fontId="2"/>
  </si>
  <si>
    <t>機器及び工作物（冷却塔設備、等）</t>
    <rPh sb="10" eb="11">
      <t>トウ</t>
    </rPh>
    <phoneticPr fontId="2"/>
  </si>
  <si>
    <t>(3)から(5)</t>
    <phoneticPr fontId="2"/>
  </si>
  <si>
    <t>(6)から(7)</t>
    <phoneticPr fontId="2"/>
  </si>
  <si>
    <t>(8)から(9)</t>
    <phoneticPr fontId="2"/>
  </si>
  <si>
    <t>(1)から(2)</t>
    <phoneticPr fontId="2"/>
  </si>
  <si>
    <t>(3)から(4)</t>
    <phoneticPr fontId="2"/>
  </si>
  <si>
    <t>(5)から(18)</t>
    <phoneticPr fontId="2"/>
  </si>
  <si>
    <t>(2)から(5)</t>
    <phoneticPr fontId="2"/>
  </si>
  <si>
    <t>(1)から(5)</t>
    <phoneticPr fontId="2"/>
  </si>
  <si>
    <t>(6)から(16)</t>
    <phoneticPr fontId="2"/>
  </si>
  <si>
    <t>(17)から(22)</t>
    <phoneticPr fontId="2"/>
  </si>
  <si>
    <t>(23)から(25)</t>
    <phoneticPr fontId="2"/>
  </si>
  <si>
    <t>(2)から(3)</t>
    <phoneticPr fontId="2"/>
  </si>
  <si>
    <t>(4)から(5)</t>
    <phoneticPr fontId="2"/>
  </si>
  <si>
    <t>出入口</t>
    <phoneticPr fontId="2"/>
  </si>
  <si>
    <t>(7)から(10)</t>
    <phoneticPr fontId="2"/>
  </si>
  <si>
    <t>(11)から(23)</t>
    <phoneticPr fontId="2"/>
  </si>
  <si>
    <t>(24)から(29)</t>
    <phoneticPr fontId="2"/>
  </si>
  <si>
    <t>(30)から(40)</t>
    <phoneticPr fontId="2"/>
  </si>
  <si>
    <t>(1)から(4)</t>
    <phoneticPr fontId="2"/>
  </si>
  <si>
    <t>(6)から(9)</t>
    <phoneticPr fontId="2"/>
  </si>
  <si>
    <t>7</t>
    <phoneticPr fontId="2"/>
  </si>
  <si>
    <t>この書類は、調査の結果「要是正」かつ「既存不適格」ではない項目について作成してください。また、「既存不適格」及び「指摘なし」の項目についても、特記すべき事項があれば、必要に応じて作成してください。「要是正」の項目がない場合は、この書類は省略しても構いません。</t>
    <rPh sb="2" eb="4">
      <t>ショルイ</t>
    </rPh>
    <rPh sb="6" eb="8">
      <t>チョウサ</t>
    </rPh>
    <rPh sb="9" eb="11">
      <t>ケッカ</t>
    </rPh>
    <rPh sb="12" eb="13">
      <t>ヨウ</t>
    </rPh>
    <rPh sb="13" eb="15">
      <t>ゼセイ</t>
    </rPh>
    <rPh sb="19" eb="21">
      <t>キゾン</t>
    </rPh>
    <rPh sb="21" eb="24">
      <t>フテキカク</t>
    </rPh>
    <rPh sb="29" eb="31">
      <t>コウモク</t>
    </rPh>
    <rPh sb="35" eb="37">
      <t>サクセイ</t>
    </rPh>
    <rPh sb="48" eb="50">
      <t>キゾン</t>
    </rPh>
    <rPh sb="50" eb="53">
      <t>フテキカク</t>
    </rPh>
    <rPh sb="54" eb="55">
      <t>オヨ</t>
    </rPh>
    <rPh sb="57" eb="59">
      <t>シテキ</t>
    </rPh>
    <rPh sb="63" eb="65">
      <t>コウモク</t>
    </rPh>
    <rPh sb="71" eb="73">
      <t>トッキ</t>
    </rPh>
    <rPh sb="76" eb="78">
      <t>ジコウ</t>
    </rPh>
    <rPh sb="83" eb="85">
      <t>ヒツヨウ</t>
    </rPh>
    <rPh sb="86" eb="87">
      <t>オウ</t>
    </rPh>
    <rPh sb="89" eb="91">
      <t>サクセイ</t>
    </rPh>
    <rPh sb="99" eb="100">
      <t>ヨウ</t>
    </rPh>
    <rPh sb="100" eb="102">
      <t>ゼセイ</t>
    </rPh>
    <rPh sb="104" eb="106">
      <t>コウモク</t>
    </rPh>
    <rPh sb="109" eb="111">
      <t>バアイ</t>
    </rPh>
    <rPh sb="115" eb="117">
      <t>ショルイ</t>
    </rPh>
    <rPh sb="118" eb="120">
      <t>ショウリャク</t>
    </rPh>
    <rPh sb="123" eb="124">
      <t>カマ</t>
    </rPh>
    <phoneticPr fontId="2"/>
  </si>
  <si>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2"/>
  </si>
  <si>
    <t>令第120条第２項に規定する通路</t>
    <phoneticPr fontId="2"/>
  </si>
  <si>
    <t>管理者（所有者）様</t>
    <rPh sb="0" eb="3">
      <t>カンリシャ</t>
    </rPh>
    <rPh sb="4" eb="7">
      <t>ショユウシャ</t>
    </rPh>
    <rPh sb="8" eb="9">
      <t>サマ</t>
    </rPh>
    <phoneticPr fontId="2"/>
  </si>
  <si>
    <t>下記建築物につきまして、建築基準法第12条に基づく定期報告書を受理いたしました。</t>
    <rPh sb="0" eb="2">
      <t>カキ</t>
    </rPh>
    <rPh sb="2" eb="5">
      <t>ケンチクブツ</t>
    </rPh>
    <rPh sb="12" eb="14">
      <t>ケンチク</t>
    </rPh>
    <rPh sb="14" eb="17">
      <t>キジュンホウ</t>
    </rPh>
    <rPh sb="17" eb="18">
      <t>ダイ</t>
    </rPh>
    <rPh sb="20" eb="21">
      <t>ジョウ</t>
    </rPh>
    <rPh sb="22" eb="23">
      <t>モト</t>
    </rPh>
    <rPh sb="25" eb="27">
      <t>テイキ</t>
    </rPh>
    <rPh sb="27" eb="30">
      <t>ホウコクショ</t>
    </rPh>
    <rPh sb="31" eb="33">
      <t>ジュリ</t>
    </rPh>
    <phoneticPr fontId="2"/>
  </si>
  <si>
    <t>定期報告の対象建築物</t>
    <rPh sb="0" eb="2">
      <t>テイキ</t>
    </rPh>
    <rPh sb="2" eb="4">
      <t>ホウコク</t>
    </rPh>
    <rPh sb="5" eb="7">
      <t>タイショウ</t>
    </rPh>
    <rPh sb="7" eb="10">
      <t>ケンチクブツ</t>
    </rPh>
    <phoneticPr fontId="2"/>
  </si>
  <si>
    <t>建築物名称</t>
    <rPh sb="0" eb="3">
      <t>ケンチクブツ</t>
    </rPh>
    <rPh sb="3" eb="5">
      <t>メイショウ</t>
    </rPh>
    <phoneticPr fontId="2"/>
  </si>
  <si>
    <t>建築物所在地</t>
    <rPh sb="0" eb="3">
      <t>ケンチクブツ</t>
    </rPh>
    <rPh sb="3" eb="6">
      <t>ショザイチ</t>
    </rPh>
    <phoneticPr fontId="2"/>
  </si>
  <si>
    <t>定期報告の調査結果</t>
    <rPh sb="0" eb="2">
      <t>テイキ</t>
    </rPh>
    <rPh sb="2" eb="4">
      <t>ホウコク</t>
    </rPh>
    <rPh sb="5" eb="7">
      <t>チョウサ</t>
    </rPh>
    <rPh sb="7" eb="9">
      <t>ケッカ</t>
    </rPh>
    <phoneticPr fontId="2"/>
  </si>
  <si>
    <t>受理日付印</t>
    <rPh sb="0" eb="2">
      <t>ジュリ</t>
    </rPh>
    <rPh sb="2" eb="5">
      <t>ヒヅケイン</t>
    </rPh>
    <phoneticPr fontId="2"/>
  </si>
  <si>
    <t>備考</t>
    <rPh sb="0" eb="2">
      <t>ビコウ</t>
    </rPh>
    <phoneticPr fontId="2"/>
  </si>
  <si>
    <t>※受理日付印のないものは無効です。</t>
    <rPh sb="1" eb="3">
      <t>ジュリ</t>
    </rPh>
    <rPh sb="3" eb="6">
      <t>ヒヅケイン</t>
    </rPh>
    <rPh sb="12" eb="14">
      <t>ムコウ</t>
    </rPh>
    <phoneticPr fontId="2"/>
  </si>
  <si>
    <t>札幌市中央区北1条西2丁目</t>
    <rPh sb="0" eb="3">
      <t>サッポロシ</t>
    </rPh>
    <rPh sb="3" eb="6">
      <t>チュウオウク</t>
    </rPh>
    <rPh sb="6" eb="7">
      <t>キタ</t>
    </rPh>
    <rPh sb="8" eb="9">
      <t>ジョウ</t>
    </rPh>
    <rPh sb="9" eb="10">
      <t>ニシ</t>
    </rPh>
    <rPh sb="11" eb="13">
      <t>チョウメ</t>
    </rPh>
    <phoneticPr fontId="2"/>
  </si>
  <si>
    <t>【ハ．不具合等の概要】</t>
    <rPh sb="8" eb="10">
      <t>ガイヨウ</t>
    </rPh>
    <phoneticPr fontId="2"/>
  </si>
  <si>
    <t>【イ．防火地域等】</t>
    <rPh sb="7" eb="8">
      <t>トウ</t>
    </rPh>
    <phoneticPr fontId="2"/>
  </si>
  <si>
    <t>エクセルデータは各様式ごとにワークシートが分かれています。（下図参照）</t>
    <rPh sb="9" eb="11">
      <t>ヨウシキ</t>
    </rPh>
    <phoneticPr fontId="2"/>
  </si>
  <si>
    <t>ⅰ．</t>
    <phoneticPr fontId="2"/>
  </si>
  <si>
    <r>
      <t>提出書類は</t>
    </r>
    <r>
      <rPr>
        <u/>
        <sz val="10.5"/>
        <rFont val="HG丸ｺﾞｼｯｸM-PRO"/>
        <family val="3"/>
        <charset val="128"/>
      </rPr>
      <t>①定期調査報告書</t>
    </r>
    <r>
      <rPr>
        <sz val="10.5"/>
        <rFont val="HG丸ｺﾞｼｯｸM-PRO"/>
        <family val="3"/>
        <charset val="128"/>
      </rPr>
      <t>、</t>
    </r>
    <r>
      <rPr>
        <u/>
        <sz val="10.5"/>
        <rFont val="HG丸ｺﾞｼｯｸM-PRO"/>
        <family val="3"/>
        <charset val="128"/>
      </rPr>
      <t>②定期調査報告概要書</t>
    </r>
    <r>
      <rPr>
        <sz val="10.5"/>
        <rFont val="HG丸ｺﾞｼｯｸM-PRO"/>
        <family val="3"/>
        <charset val="128"/>
      </rPr>
      <t>、</t>
    </r>
    <r>
      <rPr>
        <u/>
        <sz val="10.5"/>
        <rFont val="HG丸ｺﾞｼｯｸM-PRO"/>
        <family val="3"/>
        <charset val="128"/>
      </rPr>
      <t>③受理証</t>
    </r>
    <r>
      <rPr>
        <sz val="10.5"/>
        <rFont val="HG丸ｺﾞｼｯｸM-PRO"/>
        <family val="3"/>
        <charset val="128"/>
      </rPr>
      <t>の</t>
    </r>
    <r>
      <rPr>
        <b/>
        <u/>
        <sz val="10.5"/>
        <rFont val="HG丸ｺﾞｼｯｸM-PRO"/>
        <family val="3"/>
        <charset val="128"/>
      </rPr>
      <t>各１部</t>
    </r>
    <r>
      <rPr>
        <sz val="10.5"/>
        <rFont val="HG丸ｺﾞｼｯｸM-PRO"/>
        <family val="3"/>
        <charset val="128"/>
      </rPr>
      <t>です。</t>
    </r>
    <rPh sb="8" eb="10">
      <t>チョウサ</t>
    </rPh>
    <rPh sb="17" eb="19">
      <t>チョウサ</t>
    </rPh>
    <phoneticPr fontId="2"/>
  </si>
  <si>
    <t>ⅱ．</t>
    <phoneticPr fontId="2"/>
  </si>
  <si>
    <t>ⅲ．</t>
    <phoneticPr fontId="2"/>
  </si>
  <si>
    <t>防火区画検証法</t>
    <phoneticPr fontId="2"/>
  </si>
  <si>
    <t>防火区画検証法</t>
    <phoneticPr fontId="2"/>
  </si>
  <si>
    <t>ⅳ．</t>
    <phoneticPr fontId="2"/>
  </si>
  <si>
    <t>（提出された①定期調査報告書と②定期調査報告概要書は返却しませんので、控えが必要な方は事前にコピーして保管してください。③受理証は受理印を押し、その場でお返しします。）</t>
    <rPh sb="1" eb="3">
      <t>テイシュツ</t>
    </rPh>
    <rPh sb="7" eb="9">
      <t>テイキ</t>
    </rPh>
    <rPh sb="9" eb="11">
      <t>チョウサ</t>
    </rPh>
    <rPh sb="11" eb="13">
      <t>ホウコク</t>
    </rPh>
    <rPh sb="13" eb="14">
      <t>ショ</t>
    </rPh>
    <rPh sb="16" eb="18">
      <t>テイキ</t>
    </rPh>
    <rPh sb="18" eb="20">
      <t>チョウサ</t>
    </rPh>
    <rPh sb="20" eb="22">
      <t>ホウコク</t>
    </rPh>
    <rPh sb="22" eb="25">
      <t>ガイヨウショ</t>
    </rPh>
    <rPh sb="26" eb="28">
      <t>ヘンキャク</t>
    </rPh>
    <rPh sb="35" eb="36">
      <t>ヒカ</t>
    </rPh>
    <rPh sb="38" eb="40">
      <t>ヒツヨウ</t>
    </rPh>
    <rPh sb="41" eb="42">
      <t>カタ</t>
    </rPh>
    <rPh sb="43" eb="45">
      <t>ジゼン</t>
    </rPh>
    <rPh sb="51" eb="53">
      <t>ホカン</t>
    </rPh>
    <rPh sb="61" eb="63">
      <t>ジュリ</t>
    </rPh>
    <rPh sb="63" eb="64">
      <t>ショウ</t>
    </rPh>
    <rPh sb="65" eb="67">
      <t>ジュリ</t>
    </rPh>
    <rPh sb="67" eb="68">
      <t>イン</t>
    </rPh>
    <rPh sb="69" eb="70">
      <t>オ</t>
    </rPh>
    <rPh sb="74" eb="75">
      <t>バ</t>
    </rPh>
    <rPh sb="77" eb="78">
      <t>カエ</t>
    </rPh>
    <phoneticPr fontId="2"/>
  </si>
  <si>
    <t>特定天井</t>
    <rPh sb="0" eb="2">
      <t>トクテイ</t>
    </rPh>
    <rPh sb="2" eb="4">
      <t>テンジョウ</t>
    </rPh>
    <phoneticPr fontId="2"/>
  </si>
  <si>
    <r>
      <t>①定期調査報告書には、</t>
    </r>
    <r>
      <rPr>
        <b/>
        <u/>
        <sz val="10.5"/>
        <rFont val="HG丸ｺﾞｼｯｸM-PRO"/>
        <family val="3"/>
        <charset val="128"/>
      </rPr>
      <t>別記（調査結果表）</t>
    </r>
    <r>
      <rPr>
        <sz val="10.5"/>
        <rFont val="HG丸ｺﾞｼｯｸM-PRO"/>
        <family val="3"/>
        <charset val="128"/>
      </rPr>
      <t>、</t>
    </r>
    <r>
      <rPr>
        <b/>
        <u/>
        <sz val="10.5"/>
        <rFont val="HG丸ｺﾞｼｯｸM-PRO"/>
        <family val="3"/>
        <charset val="128"/>
      </rPr>
      <t>別添１様式（配置図、各階平面図）</t>
    </r>
    <r>
      <rPr>
        <sz val="10.5"/>
        <rFont val="HG丸ｺﾞｼｯｸM-PRO"/>
        <family val="3"/>
        <charset val="128"/>
      </rPr>
      <t>を必ず添付してください。また調査の結果、「要是正」とされた調査項目（既存不適格の場合を除く。）については、要是正とされた部分を撮影した写真を</t>
    </r>
    <r>
      <rPr>
        <b/>
        <u/>
        <sz val="10.5"/>
        <rFont val="HG丸ｺﾞｼｯｸM-PRO"/>
        <family val="3"/>
        <charset val="128"/>
      </rPr>
      <t>別添２様式（関係写真）</t>
    </r>
    <r>
      <rPr>
        <sz val="10.5"/>
        <rFont val="HG丸ｺﾞｼｯｸM-PRO"/>
        <family val="3"/>
        <charset val="128"/>
      </rPr>
      <t>に従い添付してください。</t>
    </r>
    <rPh sb="3" eb="5">
      <t>チョウサ</t>
    </rPh>
    <rPh sb="14" eb="16">
      <t>チョウサ</t>
    </rPh>
    <rPh sb="16" eb="18">
      <t>ケッカ</t>
    </rPh>
    <rPh sb="18" eb="19">
      <t>ヒョウ</t>
    </rPh>
    <rPh sb="21" eb="23">
      <t>ベッテン</t>
    </rPh>
    <rPh sb="24" eb="26">
      <t>ヨウシキ</t>
    </rPh>
    <rPh sb="27" eb="29">
      <t>ハイチ</t>
    </rPh>
    <rPh sb="29" eb="30">
      <t>ズ</t>
    </rPh>
    <rPh sb="31" eb="33">
      <t>カクカイ</t>
    </rPh>
    <rPh sb="33" eb="36">
      <t>ヘイメンズ</t>
    </rPh>
    <rPh sb="38" eb="39">
      <t>カナラ</t>
    </rPh>
    <rPh sb="51" eb="53">
      <t>チョウサ</t>
    </rPh>
    <rPh sb="66" eb="68">
      <t>チョウサ</t>
    </rPh>
    <rPh sb="68" eb="70">
      <t>コウモク</t>
    </rPh>
    <rPh sb="71" eb="73">
      <t>キゾン</t>
    </rPh>
    <rPh sb="73" eb="76">
      <t>フテキカク</t>
    </rPh>
    <rPh sb="77" eb="79">
      <t>バアイ</t>
    </rPh>
    <rPh sb="80" eb="81">
      <t>ノゾ</t>
    </rPh>
    <rPh sb="90" eb="91">
      <t>ヨウ</t>
    </rPh>
    <rPh sb="91" eb="93">
      <t>ゼセイ</t>
    </rPh>
    <rPh sb="97" eb="99">
      <t>ブブン</t>
    </rPh>
    <rPh sb="100" eb="102">
      <t>サツエイ</t>
    </rPh>
    <rPh sb="104" eb="106">
      <t>シャシン</t>
    </rPh>
    <rPh sb="119" eb="120">
      <t>シタガ</t>
    </rPh>
    <phoneticPr fontId="2"/>
  </si>
  <si>
    <t>特定建築物調査員</t>
    <rPh sb="0" eb="2">
      <t>トクテイ</t>
    </rPh>
    <rPh sb="2" eb="5">
      <t>ケンチクブツ</t>
    </rPh>
    <rPh sb="5" eb="8">
      <t>チョウサイン</t>
    </rPh>
    <phoneticPr fontId="2"/>
  </si>
  <si>
    <t>【イ．資格】</t>
    <phoneticPr fontId="2"/>
  </si>
  <si>
    <t>【イ．資格】</t>
    <phoneticPr fontId="2"/>
  </si>
  <si>
    <t>【ホ. 防火設備の検査】</t>
    <rPh sb="4" eb="6">
      <t>ボウカ</t>
    </rPh>
    <rPh sb="6" eb="8">
      <t>セツビ</t>
    </rPh>
    <rPh sb="9" eb="11">
      <t>ケンサ</t>
    </rPh>
    <phoneticPr fontId="2"/>
  </si>
  <si>
    <t>令第128条の５各項に規定する建築物の壁の室内に面する部分</t>
    <rPh sb="0" eb="1">
      <t>レイ</t>
    </rPh>
    <rPh sb="11" eb="13">
      <t>キテイ</t>
    </rPh>
    <rPh sb="15" eb="18">
      <t>ケンチクブツ</t>
    </rPh>
    <rPh sb="19" eb="20">
      <t>カベ</t>
    </rPh>
    <rPh sb="21" eb="23">
      <t>シツナイ</t>
    </rPh>
    <rPh sb="24" eb="25">
      <t>メン</t>
    </rPh>
    <rPh sb="27" eb="29">
      <t>ブブン</t>
    </rPh>
    <phoneticPr fontId="2"/>
  </si>
  <si>
    <t>令第128条の５各項に規定する建築物の天井の室内に面する部分</t>
    <rPh sb="0" eb="1">
      <t>レイ</t>
    </rPh>
    <rPh sb="11" eb="13">
      <t>キテイ</t>
    </rPh>
    <rPh sb="15" eb="18">
      <t>ケンチクブツ</t>
    </rPh>
    <rPh sb="19" eb="21">
      <t>テンジョウ</t>
    </rPh>
    <rPh sb="22" eb="24">
      <t>シツナイ</t>
    </rPh>
    <rPh sb="25" eb="26">
      <t>メン</t>
    </rPh>
    <rPh sb="28" eb="30">
      <t>ブブン</t>
    </rPh>
    <phoneticPr fontId="2"/>
  </si>
  <si>
    <t>付室等の排煙設備の設置の状況</t>
    <rPh sb="4" eb="6">
      <t>ハイエン</t>
    </rPh>
    <rPh sb="6" eb="8">
      <t>セツビ</t>
    </rPh>
    <rPh sb="9" eb="11">
      <t>セッチ</t>
    </rPh>
    <rPh sb="12" eb="14">
      <t>ジョウキョウ</t>
    </rPh>
    <phoneticPr fontId="2"/>
  </si>
  <si>
    <t>付室等の排煙設備の作動の状況</t>
    <rPh sb="4" eb="6">
      <t>ハイエン</t>
    </rPh>
    <rPh sb="6" eb="8">
      <t>セツビ</t>
    </rPh>
    <rPh sb="9" eb="11">
      <t>サドウ</t>
    </rPh>
    <rPh sb="12" eb="14">
      <t>ジョウキョウ</t>
    </rPh>
    <phoneticPr fontId="2"/>
  </si>
  <si>
    <t>付室等の外気に向かって開くことができる窓の状況</t>
    <rPh sb="4" eb="6">
      <t>ガイキ</t>
    </rPh>
    <rPh sb="7" eb="8">
      <t>ム</t>
    </rPh>
    <rPh sb="11" eb="12">
      <t>ヒラ</t>
    </rPh>
    <rPh sb="19" eb="20">
      <t>マド</t>
    </rPh>
    <rPh sb="21" eb="23">
      <t>ジョウキョウ</t>
    </rPh>
    <phoneticPr fontId="2"/>
  </si>
  <si>
    <t>乗降ロビー等の排煙設備の設置の状況</t>
    <phoneticPr fontId="2"/>
  </si>
  <si>
    <t>乗降ロビー等の排煙設備の作動の状況</t>
    <rPh sb="0" eb="2">
      <t>ジョウコウ</t>
    </rPh>
    <rPh sb="7" eb="9">
      <t>ハイエン</t>
    </rPh>
    <rPh sb="9" eb="11">
      <t>セツビ</t>
    </rPh>
    <rPh sb="12" eb="14">
      <t>サドウ</t>
    </rPh>
    <rPh sb="15" eb="17">
      <t>ジョウキョウ</t>
    </rPh>
    <phoneticPr fontId="2"/>
  </si>
  <si>
    <t>乗降ロビー等の付室の外気に向かって開くことができる窓の状況</t>
    <rPh sb="0" eb="2">
      <t>ジョウコウ</t>
    </rPh>
    <rPh sb="7" eb="8">
      <t>フ</t>
    </rPh>
    <rPh sb="8" eb="9">
      <t>シツ</t>
    </rPh>
    <rPh sb="27" eb="29">
      <t>ジョウキョウ</t>
    </rPh>
    <phoneticPr fontId="2"/>
  </si>
  <si>
    <t>　「当該調査に関与した調査者」欄は、建築基準法施行規則別記第36号の２様式第一面３欄に記入した調査者について記入し、「調査者番号」欄に調査者を特定できる番号、記号等を記入してください。当該建築物の調査を行った調査者が１人の場合は、その他の調査者欄は削除して構いません。</t>
    <rPh sb="2" eb="4">
      <t>トウガイ</t>
    </rPh>
    <rPh sb="4" eb="6">
      <t>チョウサ</t>
    </rPh>
    <rPh sb="7" eb="9">
      <t>カンヨ</t>
    </rPh>
    <rPh sb="11" eb="14">
      <t>チョウサシャ</t>
    </rPh>
    <rPh sb="15" eb="16">
      <t>ラン</t>
    </rPh>
    <rPh sb="18" eb="20">
      <t>ケンチク</t>
    </rPh>
    <rPh sb="20" eb="23">
      <t>キジュンホウ</t>
    </rPh>
    <rPh sb="23" eb="25">
      <t>セコウ</t>
    </rPh>
    <rPh sb="25" eb="27">
      <t>キソク</t>
    </rPh>
    <rPh sb="27" eb="29">
      <t>ベッキ</t>
    </rPh>
    <rPh sb="29" eb="30">
      <t>ダイ</t>
    </rPh>
    <rPh sb="32" eb="33">
      <t>ゴウ</t>
    </rPh>
    <rPh sb="35" eb="37">
      <t>ヨウシキ</t>
    </rPh>
    <rPh sb="37" eb="38">
      <t>ダイ</t>
    </rPh>
    <rPh sb="38" eb="39">
      <t>イチ</t>
    </rPh>
    <rPh sb="39" eb="40">
      <t>メン</t>
    </rPh>
    <rPh sb="41" eb="42">
      <t>ラン</t>
    </rPh>
    <rPh sb="43" eb="45">
      <t>キニュウ</t>
    </rPh>
    <rPh sb="47" eb="50">
      <t>チョウサシャ</t>
    </rPh>
    <rPh sb="54" eb="56">
      <t>キニュウ</t>
    </rPh>
    <rPh sb="59" eb="62">
      <t>チョウサシャ</t>
    </rPh>
    <rPh sb="65" eb="66">
      <t>ラン</t>
    </rPh>
    <phoneticPr fontId="2"/>
  </si>
  <si>
    <t>　この様式には、第三十六号の二様式に記入した内容と同一の内容を記入してください。なお、第一面の５欄の「ロ」及び「ニ」は同様式第三面の２欄から４欄において指摘があつた項目について、第一面の７欄の「ハ」は同様式第四面に記入されたものについて、すべて記入してください。</t>
    <rPh sb="59" eb="60">
      <t>ドウ</t>
    </rPh>
    <rPh sb="60" eb="62">
      <t>ヨウシキ</t>
    </rPh>
    <phoneticPr fontId="2"/>
  </si>
  <si>
    <t>第三十六号の二様式（第五条関係）（Ａ４）</t>
    <phoneticPr fontId="2"/>
  </si>
  <si>
    <t>　３欄の「イ」は、調査者の有する資格について記入してください。調査者が特定建築物調査員である場合は、特定建築物調査員資格者証の交付番号を「特定建築物調査員」の番号欄に記入してください。</t>
    <rPh sb="35" eb="37">
      <t>トクテイ</t>
    </rPh>
    <rPh sb="37" eb="40">
      <t>ケンチクブツ</t>
    </rPh>
    <rPh sb="40" eb="43">
      <t>チョウサイン</t>
    </rPh>
    <rPh sb="50" eb="52">
      <t>トクテイ</t>
    </rPh>
    <rPh sb="52" eb="55">
      <t>ケンチクブツ</t>
    </rPh>
    <rPh sb="55" eb="58">
      <t>チョウサイン</t>
    </rPh>
    <rPh sb="58" eb="61">
      <t>シカクシャ</t>
    </rPh>
    <rPh sb="61" eb="62">
      <t>ショウ</t>
    </rPh>
    <rPh sb="63" eb="65">
      <t>コウフ</t>
    </rPh>
    <rPh sb="65" eb="67">
      <t>バンゴウ</t>
    </rPh>
    <rPh sb="69" eb="71">
      <t>トクテイ</t>
    </rPh>
    <rPh sb="71" eb="74">
      <t>ケンチクブツ</t>
    </rPh>
    <rPh sb="74" eb="77">
      <t>チョウサイン</t>
    </rPh>
    <rPh sb="79" eb="81">
      <t>バンゴウ</t>
    </rPh>
    <rPh sb="81" eb="82">
      <t>ラン</t>
    </rPh>
    <rPh sb="83" eb="85">
      <t>キニュウ</t>
    </rPh>
    <phoneticPr fontId="2"/>
  </si>
  <si>
    <t>　１欄の「ロ」から「ホ」までは、報告の対象となっていない場合には「未実施」のチェックボックスに「レ」マークを入れてください。</t>
    <phoneticPr fontId="2"/>
  </si>
  <si>
    <t>　１欄の「ハ」から「ホ」までは、直前の報告について、それぞれ記入してください。</t>
    <phoneticPr fontId="2"/>
  </si>
  <si>
    <t>(42)</t>
  </si>
  <si>
    <t>(41)</t>
  </si>
  <si>
    <t>(40)</t>
  </si>
  <si>
    <t>(39)</t>
  </si>
  <si>
    <t>(38)</t>
  </si>
  <si>
    <t>(37)</t>
  </si>
  <si>
    <t>(36)</t>
  </si>
  <si>
    <t>(35)</t>
  </si>
  <si>
    <t>特定天井の天井材の劣化及び損傷の状況</t>
    <phoneticPr fontId="2"/>
  </si>
  <si>
    <t>◎特定建築物の定期調査報告書の作成・提出にあたって</t>
    <rPh sb="1" eb="3">
      <t>トクテイ</t>
    </rPh>
    <rPh sb="3" eb="6">
      <t>ケンチクブツ</t>
    </rPh>
    <rPh sb="7" eb="9">
      <t>テイキ</t>
    </rPh>
    <rPh sb="9" eb="11">
      <t>チョウサ</t>
    </rPh>
    <rPh sb="11" eb="14">
      <t>ホウコクショ</t>
    </rPh>
    <rPh sb="15" eb="17">
      <t>サクセイ</t>
    </rPh>
    <rPh sb="18" eb="20">
      <t>テイシュツ</t>
    </rPh>
    <phoneticPr fontId="2"/>
  </si>
  <si>
    <t>建物基本番号</t>
    <rPh sb="0" eb="2">
      <t>タテモノ</t>
    </rPh>
    <rPh sb="2" eb="4">
      <t>キホン</t>
    </rPh>
    <phoneticPr fontId="2"/>
  </si>
  <si>
    <t>区分</t>
    <rPh sb="0" eb="2">
      <t>クブン</t>
    </rPh>
    <phoneticPr fontId="2"/>
  </si>
  <si>
    <t>項</t>
    <rPh sb="0" eb="1">
      <t>コウ</t>
    </rPh>
    <phoneticPr fontId="2"/>
  </si>
  <si>
    <t>※印の欄は記入しないでください</t>
    <phoneticPr fontId="2"/>
  </si>
  <si>
    <t>必ず記入してください</t>
    <phoneticPr fontId="2"/>
  </si>
  <si>
    <t>※受付欄</t>
    <phoneticPr fontId="2"/>
  </si>
  <si>
    <t>※特記欄</t>
    <phoneticPr fontId="2"/>
  </si>
  <si>
    <t>建物基本番号</t>
    <rPh sb="0" eb="2">
      <t>タテモノ</t>
    </rPh>
    <rPh sb="2" eb="4">
      <t>キホン</t>
    </rPh>
    <rPh sb="4" eb="6">
      <t>バンゴウ</t>
    </rPh>
    <phoneticPr fontId="2"/>
  </si>
  <si>
    <t>-</t>
    <phoneticPr fontId="2"/>
  </si>
  <si>
    <t>㎡</t>
    <phoneticPr fontId="2"/>
  </si>
  <si>
    <t>乗降ロビー等の構造及び面積の確保の状況</t>
    <rPh sb="5" eb="6">
      <t>トウ</t>
    </rPh>
    <rPh sb="9" eb="10">
      <t>オヨ</t>
    </rPh>
    <rPh sb="11" eb="13">
      <t>メンセキ</t>
    </rPh>
    <rPh sb="14" eb="16">
      <t>カクホ</t>
    </rPh>
    <rPh sb="17" eb="19">
      <t>ジョウキョウ</t>
    </rPh>
    <phoneticPr fontId="2"/>
  </si>
  <si>
    <t>（　　　</t>
    <phoneticPr fontId="2"/>
  </si>
  <si>
    <t>有（　　　</t>
    <phoneticPr fontId="2"/>
  </si>
  <si>
    <t>（</t>
    <phoneticPr fontId="2"/>
  </si>
  <si>
    <t>　第三面の２欄のいずれかの「イ」において「要是正の指摘あり」のチェックボックスに「レ」マークを入れたときは、５欄の「イ」の「要是正の指摘あり」のチェックボックスに「レ」マークを入れ、それ以外のときは、「指摘なし」のチェックボックスに「レ」マークを入れてください。また、第三面の２欄の「イ」の「要是正の指摘あり」のチェックボックスに「レ」マークを入れたものの全てにおいて、「既存不適格」のチェックボックスに「レ」マークを入れたときは、併せて５欄の「イ」の「既存不適格」のチェックボックスに「レ」マークを入れてください。</t>
    <phoneticPr fontId="2"/>
  </si>
  <si>
    <t>　５欄は、前回調査時以降の建築（新築を除く。）、模様替え、修繕又は用途の変更（以下「増築、改築、用途変更等」という。）について、古いものから順に記入し、確認（建築基準法第６条第１項に規定する確認。以下同じ。）を受けている場合は建築確認済証交付年月日を、受けていない場合は増築、改築、用途変更等が完了した年月日を、併せて記入し、それぞれ増築、改築、用途変更等の概要を記入してください。</t>
    <phoneticPr fontId="2"/>
  </si>
  <si>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2"/>
  </si>
  <si>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2"/>
  </si>
  <si>
    <t>防火設備（防火扉、防火シャッターその他これらに類するものに限る。）又は戸</t>
    <rPh sb="9" eb="11">
      <t>ボウカ</t>
    </rPh>
    <rPh sb="33" eb="34">
      <t>マタ</t>
    </rPh>
    <rPh sb="35" eb="36">
      <t>ト</t>
    </rPh>
    <phoneticPr fontId="2"/>
  </si>
  <si>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2"/>
  </si>
  <si>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2"/>
  </si>
  <si>
    <t>防火扉又は戸の開放方向</t>
    <rPh sb="2" eb="3">
      <t>トビラ</t>
    </rPh>
    <rPh sb="3" eb="4">
      <t>マタ</t>
    </rPh>
    <rPh sb="5" eb="6">
      <t>ト</t>
    </rPh>
    <rPh sb="7" eb="9">
      <t>カイホウ</t>
    </rPh>
    <rPh sb="9" eb="11">
      <t>ホウコウ</t>
    </rPh>
    <phoneticPr fontId="2"/>
  </si>
  <si>
    <t>常閉防火設備等の本体と枠の劣化及び損傷の状況</t>
    <rPh sb="0" eb="2">
      <t>ジョウヘイ</t>
    </rPh>
    <rPh sb="2" eb="4">
      <t>ボウカ</t>
    </rPh>
    <rPh sb="4" eb="6">
      <t>セツビ</t>
    </rPh>
    <rPh sb="6" eb="7">
      <t>トウ</t>
    </rPh>
    <rPh sb="8" eb="10">
      <t>ホンタイ</t>
    </rPh>
    <rPh sb="13" eb="15">
      <t>レッカ</t>
    </rPh>
    <rPh sb="15" eb="17">
      <t>オ</t>
    </rPh>
    <rPh sb="17" eb="19">
      <t>ソンショウ</t>
    </rPh>
    <rPh sb="20" eb="22">
      <t>ジョウキョウ</t>
    </rPh>
    <phoneticPr fontId="2"/>
  </si>
  <si>
    <t>常閉防火設備等の閉鎖又は作動の状況</t>
    <rPh sb="0" eb="2">
      <t>ジョウヘイ</t>
    </rPh>
    <rPh sb="2" eb="4">
      <t>ボウカ</t>
    </rPh>
    <rPh sb="4" eb="6">
      <t>セツビ</t>
    </rPh>
    <rPh sb="6" eb="7">
      <t>トウ</t>
    </rPh>
    <rPh sb="8" eb="10">
      <t>ヘイサ</t>
    </rPh>
    <rPh sb="10" eb="12">
      <t>マ</t>
    </rPh>
    <rPh sb="12" eb="14">
      <t>サドウ</t>
    </rPh>
    <rPh sb="15" eb="17">
      <t>ジョウキョウ</t>
    </rPh>
    <phoneticPr fontId="2"/>
  </si>
  <si>
    <t>常閉防火設備等の閉鎖又は作動の障害となる物品の放置の状況</t>
    <rPh sb="0" eb="2">
      <t>ジョウヘイ</t>
    </rPh>
    <rPh sb="2" eb="4">
      <t>ボウカ</t>
    </rPh>
    <rPh sb="4" eb="6">
      <t>セツビ</t>
    </rPh>
    <rPh sb="6" eb="7">
      <t>トウ</t>
    </rPh>
    <rPh sb="10" eb="12">
      <t>マ</t>
    </rPh>
    <rPh sb="12" eb="14">
      <t>サドウ</t>
    </rPh>
    <rPh sb="21" eb="22">
      <t>シナ</t>
    </rPh>
    <rPh sb="23" eb="25">
      <t>ホウチ</t>
    </rPh>
    <phoneticPr fontId="2"/>
  </si>
  <si>
    <t>常閉防火扉等の固定の状況</t>
    <rPh sb="0" eb="2">
      <t>ジョウヘイ</t>
    </rPh>
    <rPh sb="2" eb="4">
      <t>ボウカ</t>
    </rPh>
    <rPh sb="4" eb="5">
      <t>トビラ</t>
    </rPh>
    <rPh sb="5" eb="6">
      <t>トウ</t>
    </rPh>
    <rPh sb="7" eb="9">
      <t>コテイ</t>
    </rPh>
    <phoneticPr fontId="2"/>
  </si>
  <si>
    <t>防火設備又は戸の閉鎖の障害となる照明器具、懸垂物等の状況</t>
    <rPh sb="4" eb="5">
      <t>マタ</t>
    </rPh>
    <rPh sb="6" eb="7">
      <t>ト</t>
    </rPh>
    <phoneticPr fontId="2"/>
  </si>
  <si>
    <t>防火設備又は戸</t>
    <rPh sb="4" eb="5">
      <t>マタ</t>
    </rPh>
    <rPh sb="6" eb="7">
      <t>ト</t>
    </rPh>
    <phoneticPr fontId="2"/>
  </si>
  <si>
    <t>区画避難安全検証法（</t>
    <rPh sb="0" eb="2">
      <t>クカク</t>
    </rPh>
    <rPh sb="2" eb="4">
      <t>ヒナン</t>
    </rPh>
    <rPh sb="4" eb="6">
      <t>アンゼン</t>
    </rPh>
    <rPh sb="6" eb="9">
      <t>ケンショウホウ</t>
    </rPh>
    <phoneticPr fontId="2"/>
  </si>
  <si>
    <t>区画避難安全検証法（　　　</t>
    <rPh sb="0" eb="2">
      <t>クカク</t>
    </rPh>
    <rPh sb="2" eb="4">
      <t>ヒナン</t>
    </rPh>
    <rPh sb="4" eb="6">
      <t>アンゼン</t>
    </rPh>
    <rPh sb="6" eb="9">
      <t>ケンショウホウ</t>
    </rPh>
    <phoneticPr fontId="2"/>
  </si>
  <si>
    <t>階）</t>
    <rPh sb="0" eb="1">
      <t>カイ</t>
    </rPh>
    <phoneticPr fontId="2"/>
  </si>
  <si>
    <t>　４欄は、建築基準法施行令第108条の３第２項に規定する耐火性能検証法により耐火に関する性能が検証されたときは「耐火性能検証法」のチェックボックスに、同令第108条の３第５項に規定する防火区画検証法により遮炎に関する性能が検証されたときは「防火区画検証法」のチェックボックスに、同令第128条の６第３項に規定する区画避難安全検証法により区画避難安全性能が検証されたときは「区画避難安全検証法」のチェックボックスに、同令第129条第３項に規定する階避難安全検証法により階避難安全性能が検証されたときは「階避難安全検証法」のチェックボックスに、同令第129条の２第４項に規定する全館避難安全検証法により全館避難安全性能が検証された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Ph sb="75" eb="76">
      <t>ドウ</t>
    </rPh>
    <rPh sb="76" eb="77">
      <t>レイ</t>
    </rPh>
    <rPh sb="77" eb="78">
      <t>ダイ</t>
    </rPh>
    <rPh sb="81" eb="82">
      <t>ジョウ</t>
    </rPh>
    <rPh sb="84" eb="85">
      <t>ダイ</t>
    </rPh>
    <rPh sb="86" eb="87">
      <t>コウ</t>
    </rPh>
    <rPh sb="88" eb="90">
      <t>キテイ</t>
    </rPh>
    <rPh sb="92" eb="94">
      <t>ボウカ</t>
    </rPh>
    <rPh sb="94" eb="96">
      <t>クカク</t>
    </rPh>
    <rPh sb="96" eb="99">
      <t>ケンショウホウ</t>
    </rPh>
    <rPh sb="102" eb="104">
      <t>シャエン</t>
    </rPh>
    <rPh sb="105" eb="106">
      <t>カン</t>
    </rPh>
    <rPh sb="108" eb="110">
      <t>セイノウ</t>
    </rPh>
    <rPh sb="111" eb="113">
      <t>ケンショウ</t>
    </rPh>
    <rPh sb="120" eb="122">
      <t>ボウカ</t>
    </rPh>
    <rPh sb="122" eb="124">
      <t>クカク</t>
    </rPh>
    <rPh sb="124" eb="127">
      <t>ケンショウホウ</t>
    </rPh>
    <rPh sb="353" eb="355">
      <t>クカク</t>
    </rPh>
    <rPh sb="355" eb="357">
      <t>ヒナン</t>
    </rPh>
    <rPh sb="357" eb="359">
      <t>アンゼン</t>
    </rPh>
    <rPh sb="359" eb="362">
      <t>ケンショウホウ</t>
    </rPh>
    <rPh sb="364" eb="366">
      <t>バアイ</t>
    </rPh>
    <rPh sb="367" eb="369">
      <t>クカク</t>
    </rPh>
    <rPh sb="369" eb="371">
      <t>ヒナン</t>
    </rPh>
    <rPh sb="371" eb="373">
      <t>アンゼン</t>
    </rPh>
    <rPh sb="373" eb="375">
      <t>セイノウ</t>
    </rPh>
    <rPh sb="376" eb="378">
      <t>ケンショウ</t>
    </rPh>
    <rPh sb="380" eb="381">
      <t>カイ</t>
    </rPh>
    <rPh sb="412" eb="413">
      <t>アワ</t>
    </rPh>
    <rPh sb="424" eb="426">
      <t>ケンチク</t>
    </rPh>
    <rPh sb="426" eb="429">
      <t>キジュンホウ</t>
    </rPh>
    <rPh sb="429" eb="430">
      <t>ダイ</t>
    </rPh>
    <rPh sb="432" eb="433">
      <t>ジョウ</t>
    </rPh>
    <rPh sb="434" eb="436">
      <t>ドウホウ</t>
    </rPh>
    <rPh sb="436" eb="437">
      <t>ダイ</t>
    </rPh>
    <rPh sb="439" eb="440">
      <t>ジョウ</t>
    </rPh>
    <rPh sb="441" eb="442">
      <t>ダイ</t>
    </rPh>
    <rPh sb="444" eb="445">
      <t>ジョウ</t>
    </rPh>
    <rPh sb="447" eb="448">
      <t>オヨ</t>
    </rPh>
    <rPh sb="449" eb="450">
      <t>ダイ</t>
    </rPh>
    <rPh sb="452" eb="453">
      <t>ジョウ</t>
    </rPh>
    <rPh sb="453" eb="454">
      <t>ダイ</t>
    </rPh>
    <rPh sb="455" eb="456">
      <t>コウ</t>
    </rPh>
    <rPh sb="460" eb="462">
      <t>ジュンヨウ</t>
    </rPh>
    <rPh sb="464" eb="466">
      <t>バアイ</t>
    </rPh>
    <rPh sb="467" eb="468">
      <t>フク</t>
    </rPh>
    <rPh sb="472" eb="474">
      <t>キテイ</t>
    </rPh>
    <rPh sb="477" eb="479">
      <t>トクシュ</t>
    </rPh>
    <rPh sb="479" eb="481">
      <t>コウゾウ</t>
    </rPh>
    <rPh sb="481" eb="483">
      <t>ホウホウ</t>
    </rPh>
    <rPh sb="483" eb="484">
      <t>トウ</t>
    </rPh>
    <rPh sb="484" eb="486">
      <t>ニンテイ</t>
    </rPh>
    <rPh sb="487" eb="489">
      <t>ドウホウ</t>
    </rPh>
    <phoneticPr fontId="2"/>
  </si>
  <si>
    <t>階）</t>
    <phoneticPr fontId="2"/>
  </si>
  <si>
    <t>その他（</t>
    <phoneticPr fontId="2"/>
  </si>
  <si>
    <t>階避難安全検証法（</t>
    <phoneticPr fontId="2"/>
  </si>
  <si>
    <t>令第112条第11項から第13項までに規定する区画の状況</t>
    <rPh sb="12" eb="13">
      <t>ダイ</t>
    </rPh>
    <rPh sb="15" eb="16">
      <t>コウ</t>
    </rPh>
    <phoneticPr fontId="2"/>
  </si>
  <si>
    <t>令第112条第１項、第４項、第５項又は第７項から第10項までの各項に規定する区画の状況</t>
    <rPh sb="14" eb="15">
      <t>ダイ</t>
    </rPh>
    <rPh sb="16" eb="17">
      <t>コウ</t>
    </rPh>
    <rPh sb="17" eb="18">
      <t>マタ</t>
    </rPh>
    <rPh sb="19" eb="20">
      <t>ダイ</t>
    </rPh>
    <rPh sb="21" eb="22">
      <t>コウ</t>
    </rPh>
    <rPh sb="24" eb="25">
      <t>ダイ</t>
    </rPh>
    <rPh sb="27" eb="28">
      <t>コウ</t>
    </rPh>
    <rPh sb="41" eb="43">
      <t>ジョウキョウ</t>
    </rPh>
    <phoneticPr fontId="2"/>
  </si>
  <si>
    <t>令第112条第18項に規定する区画の状況</t>
    <phoneticPr fontId="2"/>
  </si>
  <si>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2"/>
  </si>
  <si>
    <t>令第112条第16項に規定する外壁等及び同条第17項に規定する防火設備の劣化及び損傷の状況</t>
    <rPh sb="36" eb="38">
      <t>レッカ</t>
    </rPh>
    <rPh sb="38" eb="40">
      <t>オ</t>
    </rPh>
    <rPh sb="40" eb="42">
      <t>ソンショウ</t>
    </rPh>
    <rPh sb="43" eb="45">
      <t>ジョウキョウ</t>
    </rPh>
    <phoneticPr fontId="2"/>
  </si>
  <si>
    <t>その他確認事項</t>
    <rPh sb="1" eb="2">
      <t>タ</t>
    </rPh>
    <rPh sb="2" eb="4">
      <t>カクニン</t>
    </rPh>
    <rPh sb="4" eb="6">
      <t>ジコウ</t>
    </rPh>
    <phoneticPr fontId="2"/>
  </si>
  <si>
    <t>法第12条第３項の規定による検査を要する防火設備の有無</t>
    <rPh sb="0" eb="1">
      <t>ダイ</t>
    </rPh>
    <rPh sb="3" eb="4">
      <t>ジョウ</t>
    </rPh>
    <rPh sb="4" eb="5">
      <t>ダイ</t>
    </rPh>
    <rPh sb="6" eb="7">
      <t>コウ</t>
    </rPh>
    <rPh sb="8" eb="10">
      <t>キテイ</t>
    </rPh>
    <rPh sb="13" eb="15">
      <t>ケンサ</t>
    </rPh>
    <rPh sb="16" eb="17">
      <t>ヨウ</t>
    </rPh>
    <rPh sb="19" eb="21">
      <t>ボウカ</t>
    </rPh>
    <rPh sb="21" eb="23">
      <t>セツビ</t>
    </rPh>
    <rPh sb="24" eb="26">
      <t>ウム</t>
    </rPh>
    <phoneticPr fontId="2"/>
  </si>
  <si>
    <t>⑫</t>
  </si>
  <si>
    <t>⑬</t>
  </si>
  <si>
    <t>　「その他確認事項」は、法第12条第３項の規定による検査を要する随時閉鎖又は作動ができる防火設備の設置の有無を確認し、該当するチェックボックスに「レ」マークを入れてください。「有」の場合は、当該防火設備が設置されている階を記入してください。</t>
    <rPh sb="4" eb="5">
      <t>タ</t>
    </rPh>
    <rPh sb="5" eb="7">
      <t>カクニン</t>
    </rPh>
    <rPh sb="7" eb="9">
      <t>ジコウ</t>
    </rPh>
    <rPh sb="12" eb="13">
      <t>ホウ</t>
    </rPh>
    <rPh sb="13" eb="14">
      <t>ダイ</t>
    </rPh>
    <rPh sb="16" eb="17">
      <t>ジョウ</t>
    </rPh>
    <rPh sb="17" eb="18">
      <t>ダイ</t>
    </rPh>
    <rPh sb="19" eb="20">
      <t>コウ</t>
    </rPh>
    <rPh sb="21" eb="23">
      <t>キテイ</t>
    </rPh>
    <rPh sb="26" eb="28">
      <t>ケンサ</t>
    </rPh>
    <rPh sb="29" eb="30">
      <t>ヨウ</t>
    </rPh>
    <rPh sb="32" eb="34">
      <t>ズイジ</t>
    </rPh>
    <rPh sb="34" eb="36">
      <t>ヘイサ</t>
    </rPh>
    <rPh sb="36" eb="37">
      <t>マタ</t>
    </rPh>
    <rPh sb="38" eb="40">
      <t>サドウ</t>
    </rPh>
    <rPh sb="44" eb="46">
      <t>ボウカ</t>
    </rPh>
    <rPh sb="46" eb="48">
      <t>セツビ</t>
    </rPh>
    <rPh sb="49" eb="51">
      <t>セッチ</t>
    </rPh>
    <rPh sb="52" eb="54">
      <t>ウム</t>
    </rPh>
    <rPh sb="55" eb="57">
      <t>カクニン</t>
    </rPh>
    <rPh sb="59" eb="61">
      <t>ガイトウ</t>
    </rPh>
    <rPh sb="79" eb="80">
      <t>イ</t>
    </rPh>
    <rPh sb="88" eb="89">
      <t>ア</t>
    </rPh>
    <rPh sb="91" eb="93">
      <t>バアイ</t>
    </rPh>
    <rPh sb="95" eb="97">
      <t>トウガイ</t>
    </rPh>
    <rPh sb="97" eb="99">
      <t>ボウカ</t>
    </rPh>
    <rPh sb="99" eb="101">
      <t>セツビ</t>
    </rPh>
    <rPh sb="102" eb="104">
      <t>セッチ</t>
    </rPh>
    <rPh sb="109" eb="110">
      <t>カイ</t>
    </rPh>
    <rPh sb="111" eb="113">
      <t>キニュウ</t>
    </rPh>
    <phoneticPr fontId="2"/>
  </si>
  <si>
    <t>第三十六号の三様式（第五条、第六条の三、第十一条の三関係）（Ａ４）</t>
    <rPh sb="6" eb="7">
      <t>サン</t>
    </rPh>
    <rPh sb="14" eb="15">
      <t>ダイ</t>
    </rPh>
    <rPh sb="15" eb="16">
      <t>６</t>
    </rPh>
    <rPh sb="16" eb="17">
      <t>ジョウ</t>
    </rPh>
    <rPh sb="18" eb="19">
      <t>３</t>
    </rPh>
    <rPh sb="20" eb="21">
      <t>ダイ</t>
    </rPh>
    <rPh sb="21" eb="23">
      <t>１１</t>
    </rPh>
    <rPh sb="23" eb="24">
      <t>ジョウ</t>
    </rPh>
    <rPh sb="25" eb="26">
      <t>サン</t>
    </rPh>
    <phoneticPr fontId="2"/>
  </si>
  <si>
    <t>(46)</t>
  </si>
  <si>
    <t>(47)</t>
  </si>
  <si>
    <t>警報設備</t>
    <rPh sb="0" eb="2">
      <t>ケイホウ</t>
    </rPh>
    <rPh sb="2" eb="4">
      <t>セツビ</t>
    </rPh>
    <phoneticPr fontId="2"/>
  </si>
  <si>
    <t>警報設備の設置の状況</t>
    <rPh sb="0" eb="2">
      <t>ケイホウ</t>
    </rPh>
    <rPh sb="2" eb="4">
      <t>セツビ</t>
    </rPh>
    <rPh sb="5" eb="7">
      <t>セッチ</t>
    </rPh>
    <rPh sb="8" eb="10">
      <t>ジョウキョウ</t>
    </rPh>
    <phoneticPr fontId="2"/>
  </si>
  <si>
    <t>警報設備の劣化及び損傷の状況</t>
    <rPh sb="0" eb="2">
      <t>ケイホウ</t>
    </rPh>
    <rPh sb="2" eb="4">
      <t>セツビ</t>
    </rPh>
    <rPh sb="5" eb="7">
      <t>レッカ</t>
    </rPh>
    <rPh sb="7" eb="8">
      <t>オヨ</t>
    </rPh>
    <rPh sb="9" eb="11">
      <t>ソンショウ</t>
    </rPh>
    <rPh sb="12" eb="14">
      <t>ジョウキョウ</t>
    </rPh>
    <phoneticPr fontId="2"/>
  </si>
  <si>
    <t>有（　　　　　　　　　階）</t>
  </si>
  <si>
    <t>□</t>
  </si>
  <si>
    <t>□</t>
    <phoneticPr fontId="2"/>
  </si>
  <si>
    <t>■</t>
    <phoneticPr fontId="2"/>
  </si>
  <si>
    <t>(26)から(33)</t>
    <phoneticPr fontId="2"/>
  </si>
  <si>
    <t>(34)から(35)</t>
    <phoneticPr fontId="2"/>
  </si>
  <si>
    <t>(36)から(37)</t>
    <phoneticPr fontId="2"/>
  </si>
  <si>
    <t>警報設備</t>
    <phoneticPr fontId="2"/>
  </si>
  <si>
    <t>(38)から(43)</t>
    <phoneticPr fontId="2"/>
  </si>
  <si>
    <t>(44)から(47)</t>
    <phoneticPr fontId="2"/>
  </si>
  <si>
    <t>　前回調査時以降に把握した屋根ふき材、内装材、外装材等及び広告塔、装飾塔その他建築物の屋外に取り付けられたものの脱落、バルコニー、屋上等の手すりその他建築物の部分の脱落、防火設備等の異常動作等（以下「不具合等」という。）について第四面の「不具合等の概要」欄に記入したときは、５欄の「イ」の「有」のチェックボックスに「レ」マークを入れ、当該不具合等について記録が有るときは「ロ」の「有」のチェックボックスに「レ」マークを入れ、記録が無いときは「ロ」の「無」のチェックボックスに「レ」マークを入れてください。また、第四面に記入された不具合等のうち当該不具合等を受け既に改善を実施しているものがあり、かつ、改善を行う予定があるものがない場合には「ハ」の「実施済」のチェックボックスに「レ」マークを入れ、第四面に記入された不具合等のうち改善を行う予定があるものがある場合には「改善予定」のチェックボックスに「レ」マークを入れ、第四面の「改善（予定）年月」欄に記入された改善予定年月のうち最も早いものを併せて記入し、これら以外の場合には「予定なし」のチェックボックスに「レ」マークを入れてください。</t>
    <rPh sb="85" eb="90">
      <t>ボウカセツビトウ</t>
    </rPh>
    <rPh sb="91" eb="95">
      <t>イジョウドウサ</t>
    </rPh>
    <phoneticPr fontId="2"/>
  </si>
  <si>
    <t>チェック欄</t>
    <rPh sb="4" eb="5">
      <t>ラン</t>
    </rPh>
    <phoneticPr fontId="2"/>
  </si>
  <si>
    <t>NG数</t>
    <rPh sb="2" eb="3">
      <t>スウ</t>
    </rPh>
    <phoneticPr fontId="2"/>
  </si>
  <si>
    <t>日本ERI株式会社</t>
  </si>
  <si>
    <t>株式会社東日本住宅評価センター</t>
  </si>
  <si>
    <t>一般財団法人北海道建築指導センター</t>
  </si>
  <si>
    <t>ビューローベリタスジャパン株式会社</t>
  </si>
  <si>
    <t>株式会社サッコウケン（札幌工業検査）</t>
    <phoneticPr fontId="62"/>
  </si>
  <si>
    <t>日本建築検査協会株式会社</t>
  </si>
  <si>
    <t>一般財団法人日本建築センター</t>
  </si>
  <si>
    <t>ハウスプラス確認検査株式会社</t>
  </si>
  <si>
    <t>株式会社都市居住評価センター</t>
  </si>
  <si>
    <t>株式会社住宅性能評価センター</t>
  </si>
  <si>
    <t>株式会社国際確認検査センター</t>
  </si>
  <si>
    <t>株式会社ジェイ・イー・サポート</t>
  </si>
  <si>
    <t>日本建物評価機構株式会社</t>
  </si>
  <si>
    <t>株式会社確認サービス</t>
  </si>
  <si>
    <t>株式会社東京建築検査機構</t>
  </si>
  <si>
    <t>株式会社J建築検査センター</t>
  </si>
  <si>
    <t>日本確認センター株式会社</t>
  </si>
  <si>
    <t>一般財団法人ベターリビング</t>
  </si>
  <si>
    <t>定期調査報告書（別紙）</t>
    <rPh sb="8" eb="10">
      <t>ベッシ</t>
    </rPh>
    <phoneticPr fontId="2"/>
  </si>
  <si>
    <t>（第二面）</t>
    <rPh sb="2" eb="3">
      <t>ニ</t>
    </rPh>
    <phoneticPr fontId="2"/>
  </si>
  <si>
    <t>判定：</t>
    <rPh sb="0" eb="2">
      <t>ハンテイ</t>
    </rPh>
    <phoneticPr fontId="2"/>
  </si>
  <si>
    <t>別紙：</t>
    <rPh sb="0" eb="2">
      <t>ベッシ</t>
    </rPh>
    <phoneticPr fontId="2"/>
  </si>
  <si>
    <t>定期調査報告書受理証（特定建築物）</t>
    <phoneticPr fontId="2"/>
  </si>
  <si>
    <t>→</t>
    <phoneticPr fontId="2"/>
  </si>
  <si>
    <t>昭和</t>
    <rPh sb="0" eb="2">
      <t>ショウワ</t>
    </rPh>
    <phoneticPr fontId="2"/>
  </si>
  <si>
    <t>平成</t>
    <rPh sb="0" eb="2">
      <t>ヘイセイ</t>
    </rPh>
    <phoneticPr fontId="2"/>
  </si>
  <si>
    <t>令和</t>
    <rPh sb="0" eb="2">
      <t>レイワ</t>
    </rPh>
    <phoneticPr fontId="2"/>
  </si>
  <si>
    <t>所管行政庁</t>
    <rPh sb="0" eb="2">
      <t>ショカン</t>
    </rPh>
    <rPh sb="2" eb="5">
      <t>ギョウセイチョウ</t>
    </rPh>
    <phoneticPr fontId="2"/>
  </si>
  <si>
    <t>受付－和暦</t>
    <rPh sb="3" eb="5">
      <t>ワレキ</t>
    </rPh>
    <phoneticPr fontId="2"/>
  </si>
  <si>
    <t>受付－年</t>
    <rPh sb="3" eb="4">
      <t>ネン</t>
    </rPh>
    <phoneticPr fontId="2"/>
  </si>
  <si>
    <t>受付－月</t>
    <rPh sb="3" eb="4">
      <t>ゲツ</t>
    </rPh>
    <phoneticPr fontId="2"/>
  </si>
  <si>
    <t>受付－日</t>
    <rPh sb="3" eb="4">
      <t>ヒ</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</si>
  <si>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</si>
  <si>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</si>
  <si>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調査者氏名</t>
    <rPh sb="0" eb="2">
      <t>チョウサ</t>
    </rPh>
    <rPh sb="2" eb="3">
      <t>シャ</t>
    </rPh>
    <rPh sb="3" eb="5">
      <t>シメイ</t>
    </rPh>
    <phoneticPr fontId="2"/>
  </si>
  <si>
    <t>所有者－フリガナ</t>
  </si>
  <si>
    <t>所有者－氏名</t>
  </si>
  <si>
    <t>所有者－郵便番号</t>
  </si>
  <si>
    <t>所有者－住所</t>
  </si>
  <si>
    <t>所有者－電話番号</t>
  </si>
  <si>
    <t>管理者－フリガナ</t>
  </si>
  <si>
    <t>管理者－氏名</t>
  </si>
  <si>
    <t>管理者－郵便番号</t>
  </si>
  <si>
    <t>管理者－電話番号</t>
  </si>
  <si>
    <t>調査者（代表）－資格１</t>
    <rPh sb="0" eb="3">
      <t>チョウサシャ</t>
    </rPh>
    <rPh sb="4" eb="6">
      <t>ダイヒョウ</t>
    </rPh>
    <rPh sb="8" eb="10">
      <t>シカク</t>
    </rPh>
    <phoneticPr fontId="2"/>
  </si>
  <si>
    <t>調査者（代表）－資格２</t>
    <rPh sb="0" eb="3">
      <t>チョウサシャ</t>
    </rPh>
    <rPh sb="4" eb="6">
      <t>ダイヒョウ</t>
    </rPh>
    <rPh sb="8" eb="10">
      <t>シカク</t>
    </rPh>
    <phoneticPr fontId="2"/>
  </si>
  <si>
    <t>調査者（代表）－資格３</t>
    <rPh sb="0" eb="3">
      <t>チョウサシャ</t>
    </rPh>
    <rPh sb="4" eb="6">
      <t>ダイヒョウ</t>
    </rPh>
    <rPh sb="8" eb="10">
      <t>シカク</t>
    </rPh>
    <phoneticPr fontId="2"/>
  </si>
  <si>
    <t>調査者（代表）－資格４</t>
    <rPh sb="0" eb="3">
      <t>チョウサシャ</t>
    </rPh>
    <rPh sb="4" eb="6">
      <t>ダイヒョウ</t>
    </rPh>
    <rPh sb="8" eb="10">
      <t>シカク</t>
    </rPh>
    <phoneticPr fontId="2"/>
  </si>
  <si>
    <t>調査者（代表）－フリガナ</t>
    <phoneticPr fontId="2"/>
  </si>
  <si>
    <t>調査者（代表）－氏名</t>
    <rPh sb="8" eb="10">
      <t>シメイ</t>
    </rPh>
    <phoneticPr fontId="2"/>
  </si>
  <si>
    <t>調査者（代表）－勤務先１</t>
    <rPh sb="8" eb="11">
      <t>キンムサキ</t>
    </rPh>
    <phoneticPr fontId="2"/>
  </si>
  <si>
    <t>調査者（代表）－勤務先２</t>
    <rPh sb="8" eb="11">
      <t>キンムサキ</t>
    </rPh>
    <phoneticPr fontId="2"/>
  </si>
  <si>
    <t>調査者（代表）－勤務先３</t>
    <rPh sb="8" eb="11">
      <t>キンムサキ</t>
    </rPh>
    <phoneticPr fontId="2"/>
  </si>
  <si>
    <t>調査者（代表）－勤務先４</t>
    <rPh sb="8" eb="11">
      <t>キンムサキ</t>
    </rPh>
    <phoneticPr fontId="2"/>
  </si>
  <si>
    <t>調査者（代表）－郵便番号</t>
    <rPh sb="8" eb="10">
      <t>ユウビン</t>
    </rPh>
    <rPh sb="10" eb="12">
      <t>バンゴウ</t>
    </rPh>
    <phoneticPr fontId="2"/>
  </si>
  <si>
    <t>調査者（代表）－所在地</t>
    <rPh sb="8" eb="11">
      <t>ショザイチ</t>
    </rPh>
    <phoneticPr fontId="2"/>
  </si>
  <si>
    <t>調査者（代表）－電話番号</t>
    <rPh sb="8" eb="10">
      <t>デンワ</t>
    </rPh>
    <rPh sb="10" eb="12">
      <t>バンゴウ</t>
    </rPh>
    <phoneticPr fontId="2"/>
  </si>
  <si>
    <t>調査者（その他）－資格１</t>
    <rPh sb="6" eb="7">
      <t>タ</t>
    </rPh>
    <rPh sb="9" eb="11">
      <t>シカク</t>
    </rPh>
    <phoneticPr fontId="2"/>
  </si>
  <si>
    <t>調査者（その他）－資格２</t>
    <rPh sb="6" eb="7">
      <t>タ</t>
    </rPh>
    <rPh sb="9" eb="11">
      <t>シカク</t>
    </rPh>
    <phoneticPr fontId="2"/>
  </si>
  <si>
    <t>調査者（その他）－資格３</t>
    <rPh sb="6" eb="7">
      <t>タ</t>
    </rPh>
    <rPh sb="9" eb="11">
      <t>シカク</t>
    </rPh>
    <phoneticPr fontId="2"/>
  </si>
  <si>
    <t>調査者（その他）－資格４</t>
    <rPh sb="6" eb="7">
      <t>タ</t>
    </rPh>
    <rPh sb="9" eb="11">
      <t>シカク</t>
    </rPh>
    <phoneticPr fontId="2"/>
  </si>
  <si>
    <t>調査者（その他）－フリガナ</t>
    <phoneticPr fontId="2"/>
  </si>
  <si>
    <t>調査者（その他）－氏名</t>
    <rPh sb="9" eb="11">
      <t>シメイ</t>
    </rPh>
    <phoneticPr fontId="2"/>
  </si>
  <si>
    <t>調査者（その他）－勤務先１</t>
    <phoneticPr fontId="2"/>
  </si>
  <si>
    <t>調査者（その他）－勤務先２</t>
    <rPh sb="9" eb="12">
      <t>キンムサキ</t>
    </rPh>
    <phoneticPr fontId="2"/>
  </si>
  <si>
    <t>調査者（その他）－勤務先３</t>
    <rPh sb="9" eb="12">
      <t>キンムサキ</t>
    </rPh>
    <phoneticPr fontId="2"/>
  </si>
  <si>
    <t>調査者（その他）－勤務先４</t>
    <rPh sb="9" eb="12">
      <t>キンムサキ</t>
    </rPh>
    <phoneticPr fontId="2"/>
  </si>
  <si>
    <t>調査者（その他）－郵便番号</t>
    <rPh sb="9" eb="13">
      <t>ユウビンバンゴウ</t>
    </rPh>
    <phoneticPr fontId="2"/>
  </si>
  <si>
    <t>調査者（その他）－所在地</t>
    <rPh sb="9" eb="12">
      <t>ショザイチ</t>
    </rPh>
    <phoneticPr fontId="2"/>
  </si>
  <si>
    <t>調査者（その他）－電話番号</t>
    <rPh sb="9" eb="13">
      <t>デンワバンゴウ</t>
    </rPh>
    <phoneticPr fontId="2"/>
  </si>
  <si>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</si>
  <si>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</si>
  <si>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</si>
  <si>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</si>
  <si>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報告対象建築物－フリガナ</t>
    <rPh sb="0" eb="2">
      <t>ホウコク</t>
    </rPh>
    <rPh sb="2" eb="4">
      <t>タイショウ</t>
    </rPh>
    <rPh sb="4" eb="7">
      <t>ケンチクブツ</t>
    </rPh>
    <phoneticPr fontId="2"/>
  </si>
  <si>
    <t>報告対象建築物－名称</t>
    <rPh sb="0" eb="2">
      <t>ホウコク</t>
    </rPh>
    <rPh sb="2" eb="4">
      <t>タイショウ</t>
    </rPh>
    <rPh sb="4" eb="7">
      <t>ケンチクブツ</t>
    </rPh>
    <rPh sb="8" eb="10">
      <t>メイショウ</t>
    </rPh>
    <phoneticPr fontId="2"/>
  </si>
  <si>
    <t>報告対象建築物－用途</t>
    <rPh sb="0" eb="2">
      <t>ホウコク</t>
    </rPh>
    <rPh sb="2" eb="4">
      <t>タイショウ</t>
    </rPh>
    <rPh sb="4" eb="7">
      <t>ケンチクブツ</t>
    </rPh>
    <rPh sb="8" eb="10">
      <t>ヨウト</t>
    </rPh>
    <phoneticPr fontId="2"/>
  </si>
  <si>
    <t>調査による指摘の概要－指摘の内容－要是正の指摘あり□</t>
    <rPh sb="0" eb="2">
      <t>チョウサ</t>
    </rPh>
    <rPh sb="5" eb="7">
      <t>シテキ</t>
    </rPh>
    <rPh sb="8" eb="10">
      <t>ガイヨウ</t>
    </rPh>
    <rPh sb="11" eb="13">
      <t>シテキ</t>
    </rPh>
    <rPh sb="14" eb="16">
      <t>ナイヨウ</t>
    </rPh>
    <rPh sb="17" eb="18">
      <t>ヨウ</t>
    </rPh>
    <rPh sb="18" eb="20">
      <t>ゼセイ</t>
    </rPh>
    <rPh sb="21" eb="23">
      <t>シテキ</t>
    </rPh>
    <phoneticPr fontId="2"/>
  </si>
  <si>
    <t>調査による指摘の概要－指摘の内容－既存不適格□</t>
    <rPh sb="0" eb="2">
      <t>チョウサ</t>
    </rPh>
    <rPh sb="5" eb="7">
      <t>シテキ</t>
    </rPh>
    <rPh sb="8" eb="10">
      <t>ガイヨウ</t>
    </rPh>
    <rPh sb="11" eb="13">
      <t>シテキ</t>
    </rPh>
    <rPh sb="14" eb="16">
      <t>ナイヨウ</t>
    </rPh>
    <rPh sb="17" eb="19">
      <t>キゾン</t>
    </rPh>
    <rPh sb="19" eb="22">
      <t>フテキカク</t>
    </rPh>
    <phoneticPr fontId="2"/>
  </si>
  <si>
    <t>調査による指摘の概要－指摘の内容－指摘なし□</t>
    <rPh sb="0" eb="2">
      <t>チョウサ</t>
    </rPh>
    <rPh sb="5" eb="7">
      <t>シテキ</t>
    </rPh>
    <rPh sb="8" eb="10">
      <t>ガイヨウ</t>
    </rPh>
    <rPh sb="11" eb="13">
      <t>シテキ</t>
    </rPh>
    <rPh sb="14" eb="16">
      <t>ナイヨウ</t>
    </rPh>
    <rPh sb="17" eb="19">
      <t>シテキ</t>
    </rPh>
    <phoneticPr fontId="2"/>
  </si>
  <si>
    <t>調査による指摘の概要－指摘の概要</t>
    <rPh sb="0" eb="2">
      <t>チョウサ</t>
    </rPh>
    <rPh sb="5" eb="7">
      <t>シテキ</t>
    </rPh>
    <rPh sb="8" eb="10">
      <t>ガイヨウ</t>
    </rPh>
    <rPh sb="11" eb="13">
      <t>シテキ</t>
    </rPh>
    <rPh sb="14" eb="16">
      <t>ガイヨウ</t>
    </rPh>
    <phoneticPr fontId="2"/>
  </si>
  <si>
    <t>調査による指摘の概要－改善予定の有無－有□</t>
    <rPh sb="0" eb="2">
      <t>チョウサ</t>
    </rPh>
    <rPh sb="5" eb="7">
      <t>シテキ</t>
    </rPh>
    <rPh sb="8" eb="10">
      <t>ガイヨウ</t>
    </rPh>
    <rPh sb="11" eb="13">
      <t>カイゼン</t>
    </rPh>
    <rPh sb="13" eb="15">
      <t>ヨテイ</t>
    </rPh>
    <rPh sb="16" eb="18">
      <t>ウム</t>
    </rPh>
    <rPh sb="19" eb="20">
      <t>アリ</t>
    </rPh>
    <phoneticPr fontId="2"/>
  </si>
  <si>
    <t>検査による指摘の概要－改善予定の有無－有－和暦</t>
    <phoneticPr fontId="2"/>
  </si>
  <si>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2"/>
  </si>
  <si>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2"/>
  </si>
  <si>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2"/>
  </si>
  <si>
    <t>検査による指摘の概要－その他特記事項</t>
    <rPh sb="0" eb="2">
      <t>ケンサ</t>
    </rPh>
    <rPh sb="5" eb="7">
      <t>シテキ</t>
    </rPh>
    <rPh sb="8" eb="10">
      <t>ガイヨウ</t>
    </rPh>
    <rPh sb="13" eb="14">
      <t>タ</t>
    </rPh>
    <rPh sb="14" eb="16">
      <t>トッキ</t>
    </rPh>
    <rPh sb="16" eb="18">
      <t>ジコウ</t>
    </rPh>
    <phoneticPr fontId="2"/>
  </si>
  <si>
    <t>敷地の位置－防火地域等－防火地域□</t>
    <rPh sb="0" eb="2">
      <t>シキチ</t>
    </rPh>
    <rPh sb="3" eb="5">
      <t>イチ</t>
    </rPh>
    <rPh sb="6" eb="8">
      <t>ボウカ</t>
    </rPh>
    <rPh sb="8" eb="10">
      <t>チイキ</t>
    </rPh>
    <rPh sb="10" eb="11">
      <t>トウ</t>
    </rPh>
    <rPh sb="12" eb="14">
      <t>ボウカ</t>
    </rPh>
    <rPh sb="14" eb="16">
      <t>チイキ</t>
    </rPh>
    <phoneticPr fontId="2"/>
  </si>
  <si>
    <t>敷地の位置－防火地域等－準防火地域□</t>
    <rPh sb="0" eb="2">
      <t>シキチ</t>
    </rPh>
    <rPh sb="3" eb="5">
      <t>イチ</t>
    </rPh>
    <rPh sb="6" eb="8">
      <t>ボウカ</t>
    </rPh>
    <rPh sb="8" eb="10">
      <t>チイキ</t>
    </rPh>
    <rPh sb="10" eb="11">
      <t>トウ</t>
    </rPh>
    <rPh sb="12" eb="13">
      <t>ジュン</t>
    </rPh>
    <rPh sb="13" eb="15">
      <t>ボウカ</t>
    </rPh>
    <rPh sb="15" eb="17">
      <t>チイキ</t>
    </rPh>
    <phoneticPr fontId="2"/>
  </si>
  <si>
    <t>敷地の位置－防火地域等－その他□</t>
    <rPh sb="0" eb="2">
      <t>シキチ</t>
    </rPh>
    <rPh sb="3" eb="5">
      <t>イチ</t>
    </rPh>
    <rPh sb="6" eb="8">
      <t>ボウカ</t>
    </rPh>
    <rPh sb="8" eb="10">
      <t>チイキ</t>
    </rPh>
    <rPh sb="10" eb="11">
      <t>トウ</t>
    </rPh>
    <rPh sb="14" eb="15">
      <t>タ</t>
    </rPh>
    <phoneticPr fontId="2"/>
  </si>
  <si>
    <t>敷地の位置－防火地域等－その他－（　　）</t>
    <rPh sb="0" eb="2">
      <t>シキチ</t>
    </rPh>
    <rPh sb="3" eb="5">
      <t>イチ</t>
    </rPh>
    <rPh sb="6" eb="8">
      <t>ボウカ</t>
    </rPh>
    <rPh sb="8" eb="10">
      <t>チイキ</t>
    </rPh>
    <rPh sb="10" eb="11">
      <t>トウ</t>
    </rPh>
    <rPh sb="14" eb="15">
      <t>タ</t>
    </rPh>
    <phoneticPr fontId="2"/>
  </si>
  <si>
    <t>敷地の位置－防火地域等－指定なし□</t>
    <rPh sb="0" eb="2">
      <t>シキチ</t>
    </rPh>
    <rPh sb="3" eb="5">
      <t>イチ</t>
    </rPh>
    <rPh sb="6" eb="8">
      <t>ボウカ</t>
    </rPh>
    <rPh sb="8" eb="10">
      <t>チイキ</t>
    </rPh>
    <rPh sb="10" eb="11">
      <t>トウ</t>
    </rPh>
    <rPh sb="12" eb="14">
      <t>シテイ</t>
    </rPh>
    <phoneticPr fontId="2"/>
  </si>
  <si>
    <t>敷地の位置－用途地域</t>
    <rPh sb="0" eb="2">
      <t>シキチ</t>
    </rPh>
    <rPh sb="3" eb="5">
      <t>イチ</t>
    </rPh>
    <rPh sb="6" eb="8">
      <t>ヨウト</t>
    </rPh>
    <rPh sb="8" eb="10">
      <t>チイキ</t>
    </rPh>
    <phoneticPr fontId="2"/>
  </si>
  <si>
    <t>建築物及びその敷地の概要－構造－鉄筋コンクリート造□</t>
    <rPh sb="0" eb="3">
      <t>ケンチクブツ</t>
    </rPh>
    <rPh sb="3" eb="4">
      <t>オヨ</t>
    </rPh>
    <rPh sb="7" eb="9">
      <t>シキチ</t>
    </rPh>
    <rPh sb="10" eb="12">
      <t>ガイヨウ</t>
    </rPh>
    <rPh sb="13" eb="15">
      <t>コウゾウ</t>
    </rPh>
    <rPh sb="16" eb="18">
      <t>テッキン</t>
    </rPh>
    <rPh sb="24" eb="25">
      <t>ゾウ</t>
    </rPh>
    <phoneticPr fontId="2"/>
  </si>
  <si>
    <t>建築物及びその敷地の概要－構造－鉄骨鉄筋コンクリート造□</t>
    <rPh sb="0" eb="3">
      <t>ケンチクブツ</t>
    </rPh>
    <rPh sb="3" eb="4">
      <t>オヨ</t>
    </rPh>
    <rPh sb="7" eb="9">
      <t>シキチ</t>
    </rPh>
    <rPh sb="10" eb="12">
      <t>ガイヨウ</t>
    </rPh>
    <rPh sb="13" eb="15">
      <t>コウゾウ</t>
    </rPh>
    <rPh sb="16" eb="18">
      <t>テッコツ</t>
    </rPh>
    <rPh sb="18" eb="20">
      <t>テッキン</t>
    </rPh>
    <rPh sb="26" eb="27">
      <t>ゾウ</t>
    </rPh>
    <phoneticPr fontId="2"/>
  </si>
  <si>
    <t>建築物及びその敷地の概要－構造－鉄骨造□</t>
    <rPh sb="0" eb="3">
      <t>ケンチクブツ</t>
    </rPh>
    <rPh sb="3" eb="4">
      <t>オヨ</t>
    </rPh>
    <rPh sb="7" eb="9">
      <t>シキチ</t>
    </rPh>
    <rPh sb="10" eb="12">
      <t>ガイヨウ</t>
    </rPh>
    <rPh sb="13" eb="15">
      <t>コウゾウ</t>
    </rPh>
    <rPh sb="16" eb="18">
      <t>テッコツ</t>
    </rPh>
    <rPh sb="18" eb="19">
      <t>ゾウ</t>
    </rPh>
    <phoneticPr fontId="2"/>
  </si>
  <si>
    <t>建築物及びその敷地の概要－構造－その他□</t>
    <rPh sb="0" eb="3">
      <t>ケンチクブツ</t>
    </rPh>
    <rPh sb="3" eb="4">
      <t>オヨ</t>
    </rPh>
    <rPh sb="7" eb="9">
      <t>シキチ</t>
    </rPh>
    <rPh sb="10" eb="12">
      <t>ガイヨウ</t>
    </rPh>
    <rPh sb="13" eb="15">
      <t>コウゾウ</t>
    </rPh>
    <rPh sb="18" eb="19">
      <t>タ</t>
    </rPh>
    <phoneticPr fontId="2"/>
  </si>
  <si>
    <t>建築物及びその敷地の概要－構造－その他－（　　）</t>
    <rPh sb="0" eb="3">
      <t>ケンチクブツ</t>
    </rPh>
    <rPh sb="3" eb="4">
      <t>オヨ</t>
    </rPh>
    <rPh sb="7" eb="9">
      <t>シキチ</t>
    </rPh>
    <rPh sb="10" eb="12">
      <t>ガイヨウ</t>
    </rPh>
    <rPh sb="13" eb="15">
      <t>コウゾウ</t>
    </rPh>
    <rPh sb="18" eb="19">
      <t>タ</t>
    </rPh>
    <phoneticPr fontId="2"/>
  </si>
  <si>
    <t>建築物及びその敷地の概要－階数－地上</t>
    <rPh sb="0" eb="3">
      <t>ケンチクブツ</t>
    </rPh>
    <rPh sb="3" eb="4">
      <t>オヨ</t>
    </rPh>
    <rPh sb="7" eb="9">
      <t>シキチ</t>
    </rPh>
    <rPh sb="10" eb="12">
      <t>ガイヨウ</t>
    </rPh>
    <rPh sb="13" eb="15">
      <t>カイスウ</t>
    </rPh>
    <rPh sb="16" eb="18">
      <t>チジョウ</t>
    </rPh>
    <phoneticPr fontId="2"/>
  </si>
  <si>
    <t>建築物及びその敷地の概要－階数－地下</t>
    <rPh sb="0" eb="3">
      <t>ケンチクブツ</t>
    </rPh>
    <rPh sb="3" eb="4">
      <t>オヨ</t>
    </rPh>
    <rPh sb="7" eb="9">
      <t>シキチ</t>
    </rPh>
    <rPh sb="10" eb="12">
      <t>ガイヨウ</t>
    </rPh>
    <rPh sb="13" eb="15">
      <t>カイスウ</t>
    </rPh>
    <rPh sb="16" eb="18">
      <t>チカ</t>
    </rPh>
    <phoneticPr fontId="2"/>
  </si>
  <si>
    <t>建築物及びその敷地の概要－敷地面積</t>
    <rPh sb="0" eb="3">
      <t>ケンチクブツ</t>
    </rPh>
    <rPh sb="3" eb="4">
      <t>オヨ</t>
    </rPh>
    <rPh sb="7" eb="9">
      <t>シキチ</t>
    </rPh>
    <rPh sb="10" eb="12">
      <t>ガイヨウ</t>
    </rPh>
    <rPh sb="13" eb="15">
      <t>シキチ</t>
    </rPh>
    <rPh sb="15" eb="17">
      <t>メンセキ</t>
    </rPh>
    <phoneticPr fontId="2"/>
  </si>
  <si>
    <t>建築物及びその敷地の概要－建築面積</t>
    <rPh sb="0" eb="3">
      <t>ケンチクブツ</t>
    </rPh>
    <rPh sb="3" eb="4">
      <t>オヨ</t>
    </rPh>
    <rPh sb="7" eb="9">
      <t>シキチ</t>
    </rPh>
    <rPh sb="10" eb="12">
      <t>ガイヨウ</t>
    </rPh>
    <rPh sb="13" eb="15">
      <t>ケンチク</t>
    </rPh>
    <rPh sb="15" eb="17">
      <t>メンセキ</t>
    </rPh>
    <phoneticPr fontId="2"/>
  </si>
  <si>
    <t>建築物及びその敷地の概要－延べ面積</t>
    <rPh sb="0" eb="3">
      <t>ケンチクブツ</t>
    </rPh>
    <rPh sb="3" eb="4">
      <t>オヨ</t>
    </rPh>
    <rPh sb="7" eb="9">
      <t>シキチ</t>
    </rPh>
    <rPh sb="10" eb="12">
      <t>ガイヨウ</t>
    </rPh>
    <rPh sb="13" eb="14">
      <t>ノ</t>
    </rPh>
    <rPh sb="15" eb="17">
      <t>メンセキ</t>
    </rPh>
    <phoneticPr fontId="2"/>
  </si>
  <si>
    <t>性能検証法等の適用－耐火性能検証法□</t>
    <rPh sb="0" eb="2">
      <t>セイノウ</t>
    </rPh>
    <rPh sb="2" eb="4">
      <t>ケンショウ</t>
    </rPh>
    <rPh sb="4" eb="5">
      <t>ホウ</t>
    </rPh>
    <rPh sb="5" eb="6">
      <t>トウ</t>
    </rPh>
    <rPh sb="7" eb="9">
      <t>テキヨウ</t>
    </rPh>
    <rPh sb="10" eb="12">
      <t>タイカ</t>
    </rPh>
    <rPh sb="12" eb="14">
      <t>セイノウ</t>
    </rPh>
    <rPh sb="14" eb="16">
      <t>ケンショウ</t>
    </rPh>
    <rPh sb="16" eb="17">
      <t>ホウ</t>
    </rPh>
    <phoneticPr fontId="2"/>
  </si>
  <si>
    <t>性能検証法等の適用－防火区画検証法□</t>
    <rPh sb="0" eb="2">
      <t>セイノウ</t>
    </rPh>
    <rPh sb="2" eb="4">
      <t>ケンショウ</t>
    </rPh>
    <rPh sb="4" eb="5">
      <t>ホウ</t>
    </rPh>
    <rPh sb="5" eb="6">
      <t>トウ</t>
    </rPh>
    <rPh sb="7" eb="9">
      <t>テキヨウ</t>
    </rPh>
    <rPh sb="10" eb="12">
      <t>ボウカ</t>
    </rPh>
    <rPh sb="12" eb="14">
      <t>クカク</t>
    </rPh>
    <rPh sb="14" eb="16">
      <t>ケンショウ</t>
    </rPh>
    <rPh sb="16" eb="17">
      <t>ホウ</t>
    </rPh>
    <phoneticPr fontId="2"/>
  </si>
  <si>
    <t>性能検証法等の適用－区画避難安全検証法□</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2"/>
  </si>
  <si>
    <t>性能検証法等の適用－区画避難安全検証法－（　　）</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2"/>
  </si>
  <si>
    <t>性能検証法等の適用－階避難安全検証法□</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2"/>
  </si>
  <si>
    <t>性能検証法等の適用－階避難安全検証法－（　　）</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2"/>
  </si>
  <si>
    <t>性能検証法等の適用－全館避難安全検証法□</t>
    <rPh sb="0" eb="2">
      <t>セイノウ</t>
    </rPh>
    <rPh sb="2" eb="4">
      <t>ケンショウ</t>
    </rPh>
    <rPh sb="4" eb="5">
      <t>ホウ</t>
    </rPh>
    <rPh sb="5" eb="6">
      <t>トウ</t>
    </rPh>
    <rPh sb="7" eb="9">
      <t>テキヨウ</t>
    </rPh>
    <rPh sb="10" eb="12">
      <t>ゼンカン</t>
    </rPh>
    <rPh sb="12" eb="14">
      <t>ヒナン</t>
    </rPh>
    <rPh sb="14" eb="16">
      <t>アンゼン</t>
    </rPh>
    <rPh sb="16" eb="19">
      <t>ケンショウホウ</t>
    </rPh>
    <phoneticPr fontId="2"/>
  </si>
  <si>
    <t>性能検証法等の適用－その他□</t>
    <rPh sb="0" eb="2">
      <t>セイノウ</t>
    </rPh>
    <rPh sb="2" eb="4">
      <t>ケンショウ</t>
    </rPh>
    <rPh sb="4" eb="5">
      <t>ホウ</t>
    </rPh>
    <rPh sb="5" eb="6">
      <t>トウ</t>
    </rPh>
    <rPh sb="7" eb="9">
      <t>テキヨウ</t>
    </rPh>
    <rPh sb="12" eb="13">
      <t>タ</t>
    </rPh>
    <phoneticPr fontId="2"/>
  </si>
  <si>
    <t>性能検証法等の適用－その他－（　　）</t>
    <rPh sb="0" eb="2">
      <t>セイノウ</t>
    </rPh>
    <rPh sb="2" eb="4">
      <t>ケンショウ</t>
    </rPh>
    <rPh sb="4" eb="5">
      <t>ホウ</t>
    </rPh>
    <rPh sb="5" eb="6">
      <t>トウ</t>
    </rPh>
    <rPh sb="7" eb="9">
      <t>テキヨウ</t>
    </rPh>
    <rPh sb="12" eb="13">
      <t>タ</t>
    </rPh>
    <phoneticPr fontId="2"/>
  </si>
  <si>
    <t>増築、改築、用途変更等の経過－和暦１</t>
    <rPh sb="0" eb="2">
      <t>ゾウチク</t>
    </rPh>
    <rPh sb="3" eb="5">
      <t>カイチク</t>
    </rPh>
    <rPh sb="6" eb="8">
      <t>ヨウト</t>
    </rPh>
    <rPh sb="8" eb="10">
      <t>ヘンコウ</t>
    </rPh>
    <rPh sb="10" eb="11">
      <t>トウ</t>
    </rPh>
    <rPh sb="12" eb="14">
      <t>ケイカ</t>
    </rPh>
    <phoneticPr fontId="2"/>
  </si>
  <si>
    <t>増築、改築、用途変更等の経過－年１</t>
    <rPh sb="0" eb="2">
      <t>ゾウチク</t>
    </rPh>
    <rPh sb="3" eb="5">
      <t>カイチク</t>
    </rPh>
    <rPh sb="6" eb="8">
      <t>ヨウト</t>
    </rPh>
    <rPh sb="8" eb="10">
      <t>ヘンコウ</t>
    </rPh>
    <rPh sb="10" eb="11">
      <t>トウ</t>
    </rPh>
    <rPh sb="12" eb="14">
      <t>ケイカ</t>
    </rPh>
    <phoneticPr fontId="2"/>
  </si>
  <si>
    <t>増築、改築、用途変更等の経過－月１</t>
    <rPh sb="0" eb="2">
      <t>ゾウチク</t>
    </rPh>
    <rPh sb="3" eb="5">
      <t>カイチク</t>
    </rPh>
    <rPh sb="6" eb="8">
      <t>ヨウト</t>
    </rPh>
    <rPh sb="8" eb="10">
      <t>ヘンコウ</t>
    </rPh>
    <rPh sb="10" eb="11">
      <t>トウ</t>
    </rPh>
    <rPh sb="12" eb="14">
      <t>ケイカ</t>
    </rPh>
    <rPh sb="15" eb="16">
      <t>ツキ</t>
    </rPh>
    <phoneticPr fontId="2"/>
  </si>
  <si>
    <t>増築、改築、用途変更等の経過－日１</t>
    <rPh sb="0" eb="2">
      <t>ゾウチク</t>
    </rPh>
    <rPh sb="3" eb="5">
      <t>カイチク</t>
    </rPh>
    <rPh sb="6" eb="8">
      <t>ヨウト</t>
    </rPh>
    <rPh sb="8" eb="10">
      <t>ヘンコウ</t>
    </rPh>
    <rPh sb="10" eb="11">
      <t>トウ</t>
    </rPh>
    <rPh sb="12" eb="14">
      <t>ケイカ</t>
    </rPh>
    <rPh sb="15" eb="16">
      <t>ヒ</t>
    </rPh>
    <phoneticPr fontId="2"/>
  </si>
  <si>
    <t>増築、改築、用途変更等の経過－概要１</t>
    <rPh sb="0" eb="2">
      <t>ゾウチク</t>
    </rPh>
    <rPh sb="3" eb="5">
      <t>カイチク</t>
    </rPh>
    <rPh sb="6" eb="8">
      <t>ヨウト</t>
    </rPh>
    <rPh sb="8" eb="10">
      <t>ヘンコウ</t>
    </rPh>
    <rPh sb="10" eb="11">
      <t>トウ</t>
    </rPh>
    <rPh sb="12" eb="14">
      <t>ケイカ</t>
    </rPh>
    <rPh sb="15" eb="17">
      <t>ガイヨウ</t>
    </rPh>
    <phoneticPr fontId="2"/>
  </si>
  <si>
    <t>増築、改築、用途変更等の経過－和暦２</t>
    <rPh sb="0" eb="2">
      <t>ゾウチク</t>
    </rPh>
    <rPh sb="3" eb="5">
      <t>カイチク</t>
    </rPh>
    <rPh sb="6" eb="8">
      <t>ヨウト</t>
    </rPh>
    <rPh sb="8" eb="10">
      <t>ヘンコウ</t>
    </rPh>
    <rPh sb="10" eb="11">
      <t>トウ</t>
    </rPh>
    <rPh sb="12" eb="14">
      <t>ケイカ</t>
    </rPh>
    <phoneticPr fontId="2"/>
  </si>
  <si>
    <t>増築、改築、用途変更等の経過－年２</t>
    <rPh sb="0" eb="2">
      <t>ゾウチク</t>
    </rPh>
    <rPh sb="3" eb="5">
      <t>カイチク</t>
    </rPh>
    <rPh sb="6" eb="8">
      <t>ヨウト</t>
    </rPh>
    <rPh sb="8" eb="10">
      <t>ヘンコウ</t>
    </rPh>
    <rPh sb="10" eb="11">
      <t>トウ</t>
    </rPh>
    <rPh sb="12" eb="14">
      <t>ケイカ</t>
    </rPh>
    <phoneticPr fontId="2"/>
  </si>
  <si>
    <t>増築、改築、用途変更等の経過－月２</t>
    <rPh sb="0" eb="2">
      <t>ゾウチク</t>
    </rPh>
    <rPh sb="3" eb="5">
      <t>カイチク</t>
    </rPh>
    <rPh sb="6" eb="8">
      <t>ヨウト</t>
    </rPh>
    <rPh sb="8" eb="10">
      <t>ヘンコウ</t>
    </rPh>
    <rPh sb="10" eb="11">
      <t>トウ</t>
    </rPh>
    <rPh sb="12" eb="14">
      <t>ケイカ</t>
    </rPh>
    <rPh sb="15" eb="16">
      <t>ツキ</t>
    </rPh>
    <phoneticPr fontId="2"/>
  </si>
  <si>
    <t>増築、改築、用途変更等の経過－日２</t>
    <rPh sb="0" eb="2">
      <t>ゾウチク</t>
    </rPh>
    <rPh sb="3" eb="5">
      <t>カイチク</t>
    </rPh>
    <rPh sb="6" eb="8">
      <t>ヨウト</t>
    </rPh>
    <rPh sb="8" eb="10">
      <t>ヘンコウ</t>
    </rPh>
    <rPh sb="10" eb="11">
      <t>トウ</t>
    </rPh>
    <rPh sb="12" eb="14">
      <t>ケイカ</t>
    </rPh>
    <rPh sb="15" eb="16">
      <t>ヒ</t>
    </rPh>
    <phoneticPr fontId="2"/>
  </si>
  <si>
    <t>増築、改築、用途変更等の経過－概要２</t>
    <rPh sb="0" eb="2">
      <t>ゾウチク</t>
    </rPh>
    <rPh sb="3" eb="5">
      <t>カイチク</t>
    </rPh>
    <rPh sb="6" eb="8">
      <t>ヨウト</t>
    </rPh>
    <rPh sb="8" eb="10">
      <t>ヘンコウ</t>
    </rPh>
    <rPh sb="10" eb="11">
      <t>トウ</t>
    </rPh>
    <rPh sb="12" eb="14">
      <t>ケイカ</t>
    </rPh>
    <rPh sb="15" eb="17">
      <t>ガイヨウ</t>
    </rPh>
    <phoneticPr fontId="2"/>
  </si>
  <si>
    <t>増築、改築、用途変更等の経過－和暦３</t>
    <rPh sb="0" eb="2">
      <t>ゾウチク</t>
    </rPh>
    <rPh sb="3" eb="5">
      <t>カイチク</t>
    </rPh>
    <rPh sb="6" eb="8">
      <t>ヨウト</t>
    </rPh>
    <rPh sb="8" eb="10">
      <t>ヘンコウ</t>
    </rPh>
    <rPh sb="10" eb="11">
      <t>トウ</t>
    </rPh>
    <rPh sb="12" eb="14">
      <t>ケイカ</t>
    </rPh>
    <phoneticPr fontId="2"/>
  </si>
  <si>
    <t>増築、改築、用途変更等の経過－年３</t>
    <rPh sb="0" eb="2">
      <t>ゾウチク</t>
    </rPh>
    <rPh sb="3" eb="5">
      <t>カイチク</t>
    </rPh>
    <rPh sb="6" eb="8">
      <t>ヨウト</t>
    </rPh>
    <rPh sb="8" eb="10">
      <t>ヘンコウ</t>
    </rPh>
    <rPh sb="10" eb="11">
      <t>トウ</t>
    </rPh>
    <rPh sb="12" eb="14">
      <t>ケイカ</t>
    </rPh>
    <phoneticPr fontId="2"/>
  </si>
  <si>
    <t>増築、改築、用途変更等の経過－月３</t>
    <rPh sb="0" eb="2">
      <t>ゾウチク</t>
    </rPh>
    <rPh sb="3" eb="5">
      <t>カイチク</t>
    </rPh>
    <rPh sb="6" eb="8">
      <t>ヨウト</t>
    </rPh>
    <rPh sb="8" eb="10">
      <t>ヘンコウ</t>
    </rPh>
    <rPh sb="10" eb="11">
      <t>トウ</t>
    </rPh>
    <rPh sb="12" eb="14">
      <t>ケイカ</t>
    </rPh>
    <rPh sb="15" eb="16">
      <t>ツキ</t>
    </rPh>
    <phoneticPr fontId="2"/>
  </si>
  <si>
    <t>増築、改築、用途変更等の経過－日３</t>
    <rPh sb="0" eb="2">
      <t>ゾウチク</t>
    </rPh>
    <rPh sb="3" eb="5">
      <t>カイチク</t>
    </rPh>
    <rPh sb="6" eb="8">
      <t>ヨウト</t>
    </rPh>
    <rPh sb="8" eb="10">
      <t>ヘンコウ</t>
    </rPh>
    <rPh sb="10" eb="11">
      <t>トウ</t>
    </rPh>
    <rPh sb="12" eb="14">
      <t>ケイカ</t>
    </rPh>
    <rPh sb="15" eb="16">
      <t>ヒ</t>
    </rPh>
    <phoneticPr fontId="2"/>
  </si>
  <si>
    <t>増築、改築、用途変更等の経過－概要３</t>
    <rPh sb="0" eb="2">
      <t>ゾウチク</t>
    </rPh>
    <rPh sb="3" eb="5">
      <t>カイチク</t>
    </rPh>
    <rPh sb="6" eb="8">
      <t>ヨウト</t>
    </rPh>
    <rPh sb="8" eb="10">
      <t>ヘンコウ</t>
    </rPh>
    <rPh sb="10" eb="11">
      <t>トウ</t>
    </rPh>
    <rPh sb="12" eb="14">
      <t>ケイカ</t>
    </rPh>
    <rPh sb="15" eb="17">
      <t>ガイヨウ</t>
    </rPh>
    <phoneticPr fontId="2"/>
  </si>
  <si>
    <t>増築、改築、用途変更等の経過－和暦４</t>
    <rPh sb="0" eb="2">
      <t>ゾウチク</t>
    </rPh>
    <rPh sb="3" eb="5">
      <t>カイチク</t>
    </rPh>
    <rPh sb="6" eb="8">
      <t>ヨウト</t>
    </rPh>
    <rPh sb="8" eb="10">
      <t>ヘンコウ</t>
    </rPh>
    <rPh sb="10" eb="11">
      <t>トウ</t>
    </rPh>
    <rPh sb="12" eb="14">
      <t>ケイカ</t>
    </rPh>
    <phoneticPr fontId="2"/>
  </si>
  <si>
    <t>増築、改築、用途変更等の経過－年４</t>
    <rPh sb="0" eb="2">
      <t>ゾウチク</t>
    </rPh>
    <rPh sb="3" eb="5">
      <t>カイチク</t>
    </rPh>
    <rPh sb="6" eb="8">
      <t>ヨウト</t>
    </rPh>
    <rPh sb="8" eb="10">
      <t>ヘンコウ</t>
    </rPh>
    <rPh sb="10" eb="11">
      <t>トウ</t>
    </rPh>
    <rPh sb="12" eb="14">
      <t>ケイカ</t>
    </rPh>
    <phoneticPr fontId="2"/>
  </si>
  <si>
    <t>増築、改築、用途変更等の経過－月４</t>
    <rPh sb="0" eb="2">
      <t>ゾウチク</t>
    </rPh>
    <rPh sb="3" eb="5">
      <t>カイチク</t>
    </rPh>
    <rPh sb="6" eb="8">
      <t>ヨウト</t>
    </rPh>
    <rPh sb="8" eb="10">
      <t>ヘンコウ</t>
    </rPh>
    <rPh sb="10" eb="11">
      <t>トウ</t>
    </rPh>
    <rPh sb="12" eb="14">
      <t>ケイカ</t>
    </rPh>
    <rPh sb="15" eb="16">
      <t>ツキ</t>
    </rPh>
    <phoneticPr fontId="2"/>
  </si>
  <si>
    <t>増築、改築、用途変更等の経過－日４</t>
    <rPh sb="0" eb="2">
      <t>ゾウチク</t>
    </rPh>
    <rPh sb="3" eb="5">
      <t>カイチク</t>
    </rPh>
    <rPh sb="6" eb="8">
      <t>ヨウト</t>
    </rPh>
    <rPh sb="8" eb="10">
      <t>ヘンコウ</t>
    </rPh>
    <rPh sb="10" eb="11">
      <t>トウ</t>
    </rPh>
    <rPh sb="12" eb="14">
      <t>ケイカ</t>
    </rPh>
    <rPh sb="15" eb="16">
      <t>ヒ</t>
    </rPh>
    <phoneticPr fontId="2"/>
  </si>
  <si>
    <t>増築、改築、用途変更等の経過－概要４</t>
    <rPh sb="0" eb="2">
      <t>ゾウチク</t>
    </rPh>
    <rPh sb="3" eb="5">
      <t>カイチク</t>
    </rPh>
    <rPh sb="6" eb="8">
      <t>ヨウト</t>
    </rPh>
    <rPh sb="8" eb="10">
      <t>ヘンコウ</t>
    </rPh>
    <rPh sb="10" eb="11">
      <t>トウ</t>
    </rPh>
    <rPh sb="12" eb="14">
      <t>ケイカ</t>
    </rPh>
    <rPh sb="15" eb="17">
      <t>ガイヨウ</t>
    </rPh>
    <phoneticPr fontId="2"/>
  </si>
  <si>
    <t>関連図書の整備状況－確認に要した図書－有□</t>
    <rPh sb="0" eb="2">
      <t>カンレン</t>
    </rPh>
    <rPh sb="2" eb="4">
      <t>トショ</t>
    </rPh>
    <rPh sb="5" eb="7">
      <t>セイビ</t>
    </rPh>
    <rPh sb="7" eb="9">
      <t>ジョウキョウ</t>
    </rPh>
    <rPh sb="10" eb="12">
      <t>カクニン</t>
    </rPh>
    <rPh sb="13" eb="14">
      <t>ヨウ</t>
    </rPh>
    <rPh sb="16" eb="18">
      <t>トショ</t>
    </rPh>
    <rPh sb="19" eb="20">
      <t>アリ</t>
    </rPh>
    <phoneticPr fontId="2"/>
  </si>
  <si>
    <t>関連図書の整備状況－確認に要した図書－有－各階平面図あり□</t>
    <rPh sb="0" eb="2">
      <t>カンレン</t>
    </rPh>
    <rPh sb="2" eb="4">
      <t>トショ</t>
    </rPh>
    <rPh sb="5" eb="7">
      <t>セイビ</t>
    </rPh>
    <rPh sb="7" eb="9">
      <t>ジョウキョウ</t>
    </rPh>
    <rPh sb="10" eb="12">
      <t>カクニン</t>
    </rPh>
    <rPh sb="13" eb="14">
      <t>ヨウ</t>
    </rPh>
    <rPh sb="16" eb="18">
      <t>トショ</t>
    </rPh>
    <rPh sb="19" eb="20">
      <t>アリ</t>
    </rPh>
    <rPh sb="21" eb="26">
      <t>カクカイヘイメンズ</t>
    </rPh>
    <phoneticPr fontId="2"/>
  </si>
  <si>
    <t>関連図書の整備状況－確認に要した図書－無□</t>
    <rPh sb="0" eb="2">
      <t>カンレン</t>
    </rPh>
    <rPh sb="2" eb="4">
      <t>トショ</t>
    </rPh>
    <rPh sb="5" eb="7">
      <t>セイビ</t>
    </rPh>
    <rPh sb="7" eb="9">
      <t>ジョウキョウ</t>
    </rPh>
    <rPh sb="10" eb="12">
      <t>カクニン</t>
    </rPh>
    <rPh sb="13" eb="14">
      <t>ヨウ</t>
    </rPh>
    <rPh sb="16" eb="18">
      <t>トショ</t>
    </rPh>
    <rPh sb="19" eb="20">
      <t>ナ</t>
    </rPh>
    <phoneticPr fontId="2"/>
  </si>
  <si>
    <t>関連図書の整備状況－確認済証－有□</t>
    <rPh sb="0" eb="2">
      <t>カンレン</t>
    </rPh>
    <rPh sb="2" eb="4">
      <t>トショ</t>
    </rPh>
    <rPh sb="5" eb="7">
      <t>セイビ</t>
    </rPh>
    <rPh sb="7" eb="9">
      <t>ジョウキョウ</t>
    </rPh>
    <rPh sb="10" eb="12">
      <t>カクニン</t>
    </rPh>
    <rPh sb="12" eb="13">
      <t>スミ</t>
    </rPh>
    <rPh sb="13" eb="14">
      <t>ショウ</t>
    </rPh>
    <rPh sb="15" eb="16">
      <t>アリ</t>
    </rPh>
    <phoneticPr fontId="2"/>
  </si>
  <si>
    <t>関連図書の整備状況－確認済証－無□</t>
    <rPh sb="0" eb="2">
      <t>カンレン</t>
    </rPh>
    <rPh sb="2" eb="4">
      <t>トショ</t>
    </rPh>
    <rPh sb="5" eb="7">
      <t>セイビ</t>
    </rPh>
    <rPh sb="7" eb="9">
      <t>ジョウキョウ</t>
    </rPh>
    <rPh sb="10" eb="12">
      <t>カクニン</t>
    </rPh>
    <rPh sb="12" eb="13">
      <t>スミ</t>
    </rPh>
    <rPh sb="13" eb="14">
      <t>ショウ</t>
    </rPh>
    <rPh sb="15" eb="16">
      <t>ナ</t>
    </rPh>
    <phoneticPr fontId="2"/>
  </si>
  <si>
    <t>関連図書の整備状況－確認済証－交付番号－和暦</t>
    <rPh sb="0" eb="2">
      <t>カンレン</t>
    </rPh>
    <rPh sb="2" eb="4">
      <t>トショ</t>
    </rPh>
    <rPh sb="5" eb="7">
      <t>セイビ</t>
    </rPh>
    <rPh sb="7" eb="9">
      <t>ジョウキョウ</t>
    </rPh>
    <rPh sb="10" eb="12">
      <t>カクニン</t>
    </rPh>
    <rPh sb="12" eb="13">
      <t>スミ</t>
    </rPh>
    <rPh sb="13" eb="14">
      <t>ショウ</t>
    </rPh>
    <rPh sb="15" eb="17">
      <t>コウフ</t>
    </rPh>
    <rPh sb="17" eb="19">
      <t>バンゴウ</t>
    </rPh>
    <phoneticPr fontId="2"/>
  </si>
  <si>
    <t>関連図書の整備状況－確認済証－交付番号－年</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ネン</t>
    </rPh>
    <phoneticPr fontId="2"/>
  </si>
  <si>
    <t>関連図書の整備状況－確認済証－交付番号－月</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ツキ</t>
    </rPh>
    <phoneticPr fontId="2"/>
  </si>
  <si>
    <t>関連図書の整備状況－確認済証－交付番号－日</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ヒ</t>
    </rPh>
    <phoneticPr fontId="2"/>
  </si>
  <si>
    <t>関連図書の整備状況－確認済証－交付番号－号</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ゴウ</t>
    </rPh>
    <phoneticPr fontId="2"/>
  </si>
  <si>
    <t>関連図書の整備状況－確認済証－交付者－建築主事□</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ケンチク</t>
    </rPh>
    <rPh sb="21" eb="23">
      <t>シュジ</t>
    </rPh>
    <phoneticPr fontId="2"/>
  </si>
  <si>
    <t>関連図書の整備状況－確認済証－交付者－指定確認検査機関□</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</si>
  <si>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関連図書の整備状況－確認済証－交付者－指定確認検査機関－（　　）</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</si>
  <si>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関連図書の整備状況－完了検査に要した図書－有□</t>
    <rPh sb="0" eb="2">
      <t>カンレン</t>
    </rPh>
    <rPh sb="2" eb="4">
      <t>トショ</t>
    </rPh>
    <rPh sb="5" eb="7">
      <t>セイビ</t>
    </rPh>
    <rPh sb="7" eb="9">
      <t>ジョウキョウ</t>
    </rPh>
    <rPh sb="10" eb="12">
      <t>カンリョウ</t>
    </rPh>
    <rPh sb="12" eb="14">
      <t>ケンサ</t>
    </rPh>
    <rPh sb="15" eb="16">
      <t>ヨウ</t>
    </rPh>
    <rPh sb="18" eb="20">
      <t>トショ</t>
    </rPh>
    <rPh sb="21" eb="22">
      <t>アリ</t>
    </rPh>
    <phoneticPr fontId="2"/>
  </si>
  <si>
    <t>関連図書の整備状況－完了検査に要した図書－無□</t>
    <rPh sb="0" eb="2">
      <t>カンレン</t>
    </rPh>
    <rPh sb="2" eb="4">
      <t>トショ</t>
    </rPh>
    <rPh sb="5" eb="7">
      <t>セイビ</t>
    </rPh>
    <rPh sb="7" eb="9">
      <t>ジョウキョウ</t>
    </rPh>
    <rPh sb="10" eb="12">
      <t>カンリョウ</t>
    </rPh>
    <rPh sb="12" eb="14">
      <t>ケンサ</t>
    </rPh>
    <rPh sb="15" eb="16">
      <t>ヨウ</t>
    </rPh>
    <rPh sb="18" eb="20">
      <t>トショ</t>
    </rPh>
    <rPh sb="21" eb="22">
      <t>ナ</t>
    </rPh>
    <phoneticPr fontId="2"/>
  </si>
  <si>
    <t>関連図書の整備状況－検査済証－有□</t>
    <rPh sb="0" eb="2">
      <t>カンレン</t>
    </rPh>
    <rPh sb="2" eb="4">
      <t>トショ</t>
    </rPh>
    <rPh sb="5" eb="7">
      <t>セイビ</t>
    </rPh>
    <rPh sb="7" eb="9">
      <t>ジョウキョウ</t>
    </rPh>
    <rPh sb="10" eb="12">
      <t>ケンサ</t>
    </rPh>
    <rPh sb="12" eb="13">
      <t>スミ</t>
    </rPh>
    <rPh sb="13" eb="14">
      <t>ショウ</t>
    </rPh>
    <rPh sb="15" eb="16">
      <t>アリ</t>
    </rPh>
    <phoneticPr fontId="2"/>
  </si>
  <si>
    <t>関連図書の整備状況－検査済証－無□</t>
    <rPh sb="0" eb="2">
      <t>カンレン</t>
    </rPh>
    <rPh sb="2" eb="4">
      <t>トショ</t>
    </rPh>
    <rPh sb="5" eb="7">
      <t>セイビ</t>
    </rPh>
    <rPh sb="7" eb="9">
      <t>ジョウキョウ</t>
    </rPh>
    <rPh sb="12" eb="13">
      <t>スミ</t>
    </rPh>
    <rPh sb="13" eb="14">
      <t>ショウ</t>
    </rPh>
    <rPh sb="15" eb="16">
      <t>ナ</t>
    </rPh>
    <phoneticPr fontId="2"/>
  </si>
  <si>
    <t>関連図書の整備状況－検査済証－交付番号－和暦</t>
    <rPh sb="0" eb="2">
      <t>カンレン</t>
    </rPh>
    <rPh sb="2" eb="4">
      <t>トショ</t>
    </rPh>
    <rPh sb="5" eb="7">
      <t>セイビ</t>
    </rPh>
    <rPh sb="7" eb="9">
      <t>ジョウキョウ</t>
    </rPh>
    <rPh sb="12" eb="13">
      <t>スミ</t>
    </rPh>
    <rPh sb="13" eb="14">
      <t>ショウ</t>
    </rPh>
    <rPh sb="15" eb="17">
      <t>コウフ</t>
    </rPh>
    <rPh sb="17" eb="19">
      <t>バンゴウ</t>
    </rPh>
    <phoneticPr fontId="2"/>
  </si>
  <si>
    <t>関連図書の整備状況－検査済証－交付番号－年</t>
    <rPh sb="0" eb="2">
      <t>カンレン</t>
    </rPh>
    <rPh sb="2" eb="4">
      <t>トショ</t>
    </rPh>
    <rPh sb="5" eb="7">
      <t>セイビ</t>
    </rPh>
    <rPh sb="7" eb="9">
      <t>ジョウキョウ</t>
    </rPh>
    <rPh sb="12" eb="13">
      <t>スミ</t>
    </rPh>
    <rPh sb="13" eb="14">
      <t>ショウ</t>
    </rPh>
    <rPh sb="15" eb="17">
      <t>コウフ</t>
    </rPh>
    <rPh sb="17" eb="19">
      <t>バンゴウ</t>
    </rPh>
    <rPh sb="20" eb="21">
      <t>ネン</t>
    </rPh>
    <phoneticPr fontId="2"/>
  </si>
  <si>
    <t>関連図書の整備状況－検査済証－交付番号－月</t>
    <rPh sb="0" eb="2">
      <t>カンレン</t>
    </rPh>
    <rPh sb="2" eb="4">
      <t>トショ</t>
    </rPh>
    <rPh sb="5" eb="7">
      <t>セイビ</t>
    </rPh>
    <rPh sb="7" eb="9">
      <t>ジョウキョウ</t>
    </rPh>
    <rPh sb="12" eb="13">
      <t>スミ</t>
    </rPh>
    <rPh sb="13" eb="14">
      <t>ショウ</t>
    </rPh>
    <rPh sb="15" eb="17">
      <t>コウフ</t>
    </rPh>
    <rPh sb="17" eb="19">
      <t>バンゴウ</t>
    </rPh>
    <rPh sb="20" eb="21">
      <t>ツキ</t>
    </rPh>
    <phoneticPr fontId="2"/>
  </si>
  <si>
    <t>関連図書の整備状況－検査済証－交付番号－日</t>
    <rPh sb="0" eb="2">
      <t>カンレン</t>
    </rPh>
    <rPh sb="2" eb="4">
      <t>トショ</t>
    </rPh>
    <rPh sb="5" eb="7">
      <t>セイビ</t>
    </rPh>
    <rPh sb="7" eb="9">
      <t>ジョウキョウ</t>
    </rPh>
    <rPh sb="12" eb="13">
      <t>スミ</t>
    </rPh>
    <rPh sb="13" eb="14">
      <t>ショウ</t>
    </rPh>
    <rPh sb="15" eb="17">
      <t>コウフ</t>
    </rPh>
    <rPh sb="17" eb="19">
      <t>バンゴウ</t>
    </rPh>
    <rPh sb="20" eb="21">
      <t>ヒ</t>
    </rPh>
    <phoneticPr fontId="2"/>
  </si>
  <si>
    <t>関連図書の整備状況－検査済証－交付番号－号</t>
    <rPh sb="0" eb="2">
      <t>カンレン</t>
    </rPh>
    <rPh sb="2" eb="4">
      <t>トショ</t>
    </rPh>
    <rPh sb="5" eb="7">
      <t>セイビ</t>
    </rPh>
    <rPh sb="7" eb="9">
      <t>ジョウキョウ</t>
    </rPh>
    <rPh sb="12" eb="13">
      <t>スミ</t>
    </rPh>
    <rPh sb="13" eb="14">
      <t>ショウ</t>
    </rPh>
    <rPh sb="15" eb="17">
      <t>コウフ</t>
    </rPh>
    <rPh sb="17" eb="19">
      <t>バンゴウ</t>
    </rPh>
    <rPh sb="20" eb="21">
      <t>ゴウ</t>
    </rPh>
    <phoneticPr fontId="2"/>
  </si>
  <si>
    <t>関連図書の整備状況－検査済証－交付者－建築主事□</t>
    <rPh sb="0" eb="2">
      <t>カンレン</t>
    </rPh>
    <rPh sb="2" eb="4">
      <t>トショ</t>
    </rPh>
    <rPh sb="5" eb="7">
      <t>セイビ</t>
    </rPh>
    <rPh sb="7" eb="9">
      <t>ジョウキョウ</t>
    </rPh>
    <rPh sb="12" eb="13">
      <t>スミ</t>
    </rPh>
    <rPh sb="13" eb="14">
      <t>ショウ</t>
    </rPh>
    <rPh sb="15" eb="17">
      <t>コウフ</t>
    </rPh>
    <rPh sb="17" eb="18">
      <t>シャ</t>
    </rPh>
    <rPh sb="19" eb="21">
      <t>ケンチク</t>
    </rPh>
    <rPh sb="21" eb="23">
      <t>シュジ</t>
    </rPh>
    <phoneticPr fontId="2"/>
  </si>
  <si>
    <t>関連図書の整備状況－検査済証－交付者－指定確認検査機関□</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</si>
  <si>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関連図書の整備状況－検査済証－交付者－指定確認検査機関－（　　）</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</si>
  <si>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関連図書の整備状況－維持保全に関する準則又は計画－有□</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アリ</t>
    </rPh>
    <phoneticPr fontId="2"/>
  </si>
  <si>
    <t>関連図書の整備状況－維持保全に関する準則又は計画－無□</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ム</t>
    </rPh>
    <phoneticPr fontId="2"/>
  </si>
  <si>
    <t>関連図書の整備状況－前回の調査に関する書類の写し－有□</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アリ</t>
    </rPh>
    <phoneticPr fontId="2"/>
  </si>
  <si>
    <t>関連図書の整備状況－前回の調査に関する書類の写し－無□</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ナシ</t>
    </rPh>
    <phoneticPr fontId="2"/>
  </si>
  <si>
    <t>関連図書の整備状況－前回の調査に関する書類の写し－対象外□</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8">
      <t>タイショウガイ</t>
    </rPh>
    <phoneticPr fontId="2"/>
  </si>
  <si>
    <t>備考１</t>
    <rPh sb="0" eb="2">
      <t>ビコウ</t>
    </rPh>
    <phoneticPr fontId="2"/>
  </si>
  <si>
    <t>備考２</t>
    <rPh sb="0" eb="2">
      <t>ビコウ</t>
    </rPh>
    <phoneticPr fontId="2"/>
  </si>
  <si>
    <t>備考３</t>
    <rPh sb="0" eb="2">
      <t>ビコウ</t>
    </rPh>
    <phoneticPr fontId="2"/>
  </si>
  <si>
    <t>備考４</t>
    <rPh sb="0" eb="2">
      <t>ビコウ</t>
    </rPh>
    <phoneticPr fontId="2"/>
  </si>
  <si>
    <t>調査及び検査の状況－今回の調査－和暦</t>
    <rPh sb="0" eb="2">
      <t>チョウサ</t>
    </rPh>
    <rPh sb="2" eb="3">
      <t>オヨ</t>
    </rPh>
    <rPh sb="4" eb="6">
      <t>ケンサ</t>
    </rPh>
    <rPh sb="7" eb="9">
      <t>ジョウキョウ</t>
    </rPh>
    <rPh sb="10" eb="12">
      <t>コンカイ</t>
    </rPh>
    <rPh sb="13" eb="15">
      <t>チョウサ</t>
    </rPh>
    <phoneticPr fontId="2"/>
  </si>
  <si>
    <t>調査及び検査の状況－今回の調査－年</t>
    <rPh sb="0" eb="2">
      <t>チョウサ</t>
    </rPh>
    <rPh sb="2" eb="3">
      <t>オヨ</t>
    </rPh>
    <rPh sb="4" eb="6">
      <t>ケンサ</t>
    </rPh>
    <rPh sb="7" eb="9">
      <t>ジョウキョウ</t>
    </rPh>
    <rPh sb="10" eb="12">
      <t>コンカイ</t>
    </rPh>
    <rPh sb="13" eb="15">
      <t>チョウサ</t>
    </rPh>
    <rPh sb="16" eb="17">
      <t>ネン</t>
    </rPh>
    <phoneticPr fontId="2"/>
  </si>
  <si>
    <t>調査及び検査の状況－今回の調査－月</t>
    <rPh sb="0" eb="2">
      <t>チョウサ</t>
    </rPh>
    <rPh sb="2" eb="3">
      <t>オヨ</t>
    </rPh>
    <rPh sb="4" eb="6">
      <t>ケンサ</t>
    </rPh>
    <rPh sb="7" eb="9">
      <t>ジョウキョウ</t>
    </rPh>
    <rPh sb="10" eb="12">
      <t>コンカイ</t>
    </rPh>
    <rPh sb="13" eb="15">
      <t>チョウサ</t>
    </rPh>
    <rPh sb="16" eb="17">
      <t>ゲツ</t>
    </rPh>
    <phoneticPr fontId="2"/>
  </si>
  <si>
    <t>調査及び検査の状況－今回の調査－日</t>
    <rPh sb="0" eb="2">
      <t>チョウサ</t>
    </rPh>
    <rPh sb="2" eb="3">
      <t>オヨ</t>
    </rPh>
    <rPh sb="4" eb="6">
      <t>ケンサ</t>
    </rPh>
    <rPh sb="7" eb="9">
      <t>ジョウキョウ</t>
    </rPh>
    <rPh sb="10" eb="12">
      <t>コンカイ</t>
    </rPh>
    <rPh sb="13" eb="15">
      <t>チョウサ</t>
    </rPh>
    <rPh sb="16" eb="17">
      <t>ヒ</t>
    </rPh>
    <phoneticPr fontId="2"/>
  </si>
  <si>
    <t>調査及び検査の状況－前回の調査－実施□</t>
    <rPh sb="0" eb="2">
      <t>チョウサ</t>
    </rPh>
    <rPh sb="2" eb="3">
      <t>オヨ</t>
    </rPh>
    <rPh sb="4" eb="6">
      <t>ケンサ</t>
    </rPh>
    <rPh sb="7" eb="9">
      <t>ジョウキョウ</t>
    </rPh>
    <rPh sb="10" eb="12">
      <t>ゼンカイ</t>
    </rPh>
    <rPh sb="13" eb="15">
      <t>チョウサ</t>
    </rPh>
    <rPh sb="16" eb="18">
      <t>ジッシ</t>
    </rPh>
    <phoneticPr fontId="2"/>
  </si>
  <si>
    <t>調査及び検査の状況－前回の調査－和暦</t>
    <rPh sb="0" eb="2">
      <t>チョウサ</t>
    </rPh>
    <rPh sb="2" eb="3">
      <t>オヨ</t>
    </rPh>
    <rPh sb="4" eb="6">
      <t>ケンサ</t>
    </rPh>
    <rPh sb="7" eb="9">
      <t>ジョウキョウ</t>
    </rPh>
    <rPh sb="10" eb="12">
      <t>ゼンカイ</t>
    </rPh>
    <rPh sb="13" eb="15">
      <t>チョウサ</t>
    </rPh>
    <rPh sb="16" eb="18">
      <t>ワレキ</t>
    </rPh>
    <phoneticPr fontId="2"/>
  </si>
  <si>
    <t>調査及び検査の状況－前回の調査－年</t>
    <rPh sb="0" eb="2">
      <t>チョウサ</t>
    </rPh>
    <rPh sb="2" eb="3">
      <t>オヨ</t>
    </rPh>
    <rPh sb="4" eb="6">
      <t>ケンサ</t>
    </rPh>
    <rPh sb="7" eb="9">
      <t>ジョウキョウ</t>
    </rPh>
    <rPh sb="10" eb="12">
      <t>ゼンカイ</t>
    </rPh>
    <rPh sb="13" eb="15">
      <t>チョウサ</t>
    </rPh>
    <rPh sb="16" eb="17">
      <t>ネン</t>
    </rPh>
    <phoneticPr fontId="2"/>
  </si>
  <si>
    <t>調査及び検査の状況－前回の調査－月</t>
    <rPh sb="0" eb="2">
      <t>チョウサ</t>
    </rPh>
    <rPh sb="2" eb="3">
      <t>オヨ</t>
    </rPh>
    <rPh sb="4" eb="6">
      <t>ケンサ</t>
    </rPh>
    <rPh sb="7" eb="9">
      <t>ジョウキョウ</t>
    </rPh>
    <rPh sb="10" eb="12">
      <t>ゼンカイ</t>
    </rPh>
    <rPh sb="13" eb="15">
      <t>チョウサ</t>
    </rPh>
    <rPh sb="16" eb="17">
      <t>ツキ</t>
    </rPh>
    <phoneticPr fontId="2"/>
  </si>
  <si>
    <t>調査及び検査の状況－前回の調査－日</t>
    <rPh sb="0" eb="2">
      <t>チョウサ</t>
    </rPh>
    <rPh sb="2" eb="3">
      <t>オヨ</t>
    </rPh>
    <rPh sb="4" eb="6">
      <t>ケンサ</t>
    </rPh>
    <rPh sb="7" eb="9">
      <t>ジョウキョウ</t>
    </rPh>
    <rPh sb="10" eb="12">
      <t>ゼンカイ</t>
    </rPh>
    <rPh sb="13" eb="15">
      <t>チョウサ</t>
    </rPh>
    <rPh sb="16" eb="17">
      <t>ヒ</t>
    </rPh>
    <phoneticPr fontId="2"/>
  </si>
  <si>
    <t>調査及び検査の状況－前回の調査－未実施□</t>
    <rPh sb="0" eb="2">
      <t>チョウサ</t>
    </rPh>
    <rPh sb="2" eb="3">
      <t>オヨ</t>
    </rPh>
    <rPh sb="4" eb="6">
      <t>ケンサ</t>
    </rPh>
    <rPh sb="7" eb="9">
      <t>ジョウキョウ</t>
    </rPh>
    <rPh sb="10" eb="12">
      <t>ゼンカイ</t>
    </rPh>
    <rPh sb="13" eb="15">
      <t>チョウサ</t>
    </rPh>
    <rPh sb="16" eb="19">
      <t>ミジッシ</t>
    </rPh>
    <phoneticPr fontId="2"/>
  </si>
  <si>
    <t>調査及び検査の状況－建築設備の検査－実施□</t>
    <rPh sb="0" eb="2">
      <t>チョウサ</t>
    </rPh>
    <rPh sb="2" eb="3">
      <t>オヨ</t>
    </rPh>
    <rPh sb="4" eb="6">
      <t>ケンサ</t>
    </rPh>
    <rPh sb="7" eb="9">
      <t>ジョウキョウ</t>
    </rPh>
    <rPh sb="10" eb="12">
      <t>ケンチク</t>
    </rPh>
    <rPh sb="12" eb="14">
      <t>セツビ</t>
    </rPh>
    <rPh sb="15" eb="17">
      <t>ケンサ</t>
    </rPh>
    <rPh sb="18" eb="20">
      <t>ジッシ</t>
    </rPh>
    <phoneticPr fontId="2"/>
  </si>
  <si>
    <t>調査及び検査の状況－建築設備の検査－実施－和暦</t>
    <rPh sb="0" eb="2">
      <t>チョウサ</t>
    </rPh>
    <rPh sb="2" eb="3">
      <t>オヨ</t>
    </rPh>
    <rPh sb="4" eb="6">
      <t>ケンサ</t>
    </rPh>
    <rPh sb="7" eb="9">
      <t>ジョウキョウ</t>
    </rPh>
    <rPh sb="10" eb="12">
      <t>ケンチク</t>
    </rPh>
    <rPh sb="12" eb="14">
      <t>セツビ</t>
    </rPh>
    <rPh sb="15" eb="17">
      <t>ケンサ</t>
    </rPh>
    <rPh sb="21" eb="23">
      <t>ワレキ</t>
    </rPh>
    <phoneticPr fontId="2"/>
  </si>
  <si>
    <t>調査及び検査の状況－建築設備の検査－実施－年</t>
    <rPh sb="0" eb="2">
      <t>チョウサ</t>
    </rPh>
    <rPh sb="2" eb="3">
      <t>オヨ</t>
    </rPh>
    <rPh sb="4" eb="6">
      <t>ケンサ</t>
    </rPh>
    <rPh sb="7" eb="9">
      <t>ジョウキョウ</t>
    </rPh>
    <rPh sb="10" eb="12">
      <t>ケンチク</t>
    </rPh>
    <rPh sb="12" eb="14">
      <t>セツビ</t>
    </rPh>
    <rPh sb="15" eb="17">
      <t>ケンサ</t>
    </rPh>
    <rPh sb="21" eb="22">
      <t>ネン</t>
    </rPh>
    <phoneticPr fontId="2"/>
  </si>
  <si>
    <t>調査及び検査の状況－建築設備の検査－実施－月</t>
    <rPh sb="0" eb="2">
      <t>チョウサ</t>
    </rPh>
    <rPh sb="2" eb="3">
      <t>オヨ</t>
    </rPh>
    <rPh sb="4" eb="6">
      <t>ケンサ</t>
    </rPh>
    <rPh sb="7" eb="9">
      <t>ジョウキョウ</t>
    </rPh>
    <rPh sb="10" eb="12">
      <t>ケンチク</t>
    </rPh>
    <rPh sb="12" eb="14">
      <t>セツビ</t>
    </rPh>
    <rPh sb="15" eb="17">
      <t>ケンサ</t>
    </rPh>
    <rPh sb="21" eb="22">
      <t>ツキ</t>
    </rPh>
    <phoneticPr fontId="2"/>
  </si>
  <si>
    <t>調査及び検査の状況－建築設備の検査－実施－日</t>
    <rPh sb="0" eb="2">
      <t>チョウサ</t>
    </rPh>
    <rPh sb="2" eb="3">
      <t>オヨ</t>
    </rPh>
    <rPh sb="4" eb="6">
      <t>ケンサ</t>
    </rPh>
    <rPh sb="7" eb="9">
      <t>ジョウキョウ</t>
    </rPh>
    <rPh sb="10" eb="12">
      <t>ケンチク</t>
    </rPh>
    <rPh sb="12" eb="14">
      <t>セツビ</t>
    </rPh>
    <rPh sb="15" eb="17">
      <t>ケンサ</t>
    </rPh>
    <rPh sb="21" eb="22">
      <t>ヒ</t>
    </rPh>
    <phoneticPr fontId="2"/>
  </si>
  <si>
    <t>調査及び検査の状況－建築設備の検査－未実施□</t>
    <rPh sb="0" eb="2">
      <t>チョウサ</t>
    </rPh>
    <rPh sb="2" eb="3">
      <t>オヨ</t>
    </rPh>
    <rPh sb="4" eb="6">
      <t>ケンサ</t>
    </rPh>
    <rPh sb="7" eb="9">
      <t>ジョウキョウ</t>
    </rPh>
    <rPh sb="10" eb="12">
      <t>ケンチク</t>
    </rPh>
    <rPh sb="12" eb="14">
      <t>セツビ</t>
    </rPh>
    <rPh sb="15" eb="17">
      <t>ケンサ</t>
    </rPh>
    <rPh sb="18" eb="21">
      <t>ミジッシ</t>
    </rPh>
    <phoneticPr fontId="2"/>
  </si>
  <si>
    <t>調査及び検査の状況－昇降機等の検査－実施□</t>
    <rPh sb="0" eb="2">
      <t>チョウサ</t>
    </rPh>
    <rPh sb="2" eb="3">
      <t>オヨ</t>
    </rPh>
    <rPh sb="4" eb="6">
      <t>ケンサ</t>
    </rPh>
    <rPh sb="7" eb="9">
      <t>ジョウキョウ</t>
    </rPh>
    <rPh sb="10" eb="13">
      <t>ショウコウキ</t>
    </rPh>
    <rPh sb="13" eb="14">
      <t>トウ</t>
    </rPh>
    <rPh sb="15" eb="17">
      <t>ケンサ</t>
    </rPh>
    <rPh sb="18" eb="20">
      <t>ジッシ</t>
    </rPh>
    <phoneticPr fontId="2"/>
  </si>
  <si>
    <t>調査及び検査の状況－昇降機等の検査－実施－和暦</t>
    <phoneticPr fontId="2"/>
  </si>
  <si>
    <t>調査及び検査の状況－昇降機等の検査－実施－年</t>
    <rPh sb="0" eb="2">
      <t>チョウサ</t>
    </rPh>
    <rPh sb="2" eb="3">
      <t>オヨ</t>
    </rPh>
    <rPh sb="4" eb="6">
      <t>ケンサ</t>
    </rPh>
    <rPh sb="7" eb="9">
      <t>ジョウキョウ</t>
    </rPh>
    <rPh sb="15" eb="17">
      <t>ケンサ</t>
    </rPh>
    <rPh sb="21" eb="22">
      <t>ネン</t>
    </rPh>
    <phoneticPr fontId="2"/>
  </si>
  <si>
    <t>調査及び検査の状況－昇降機等の検査－実施－月</t>
    <rPh sb="0" eb="2">
      <t>チョウサ</t>
    </rPh>
    <rPh sb="2" eb="3">
      <t>オヨ</t>
    </rPh>
    <rPh sb="4" eb="6">
      <t>ケンサ</t>
    </rPh>
    <rPh sb="7" eb="9">
      <t>ジョウキョウ</t>
    </rPh>
    <rPh sb="15" eb="17">
      <t>ケンサ</t>
    </rPh>
    <rPh sb="21" eb="22">
      <t>ツキ</t>
    </rPh>
    <phoneticPr fontId="2"/>
  </si>
  <si>
    <t>調査及び検査の状況－昇降機等の検査－実施－日</t>
    <rPh sb="0" eb="2">
      <t>チョウサ</t>
    </rPh>
    <rPh sb="2" eb="3">
      <t>オヨ</t>
    </rPh>
    <rPh sb="4" eb="6">
      <t>ケンサ</t>
    </rPh>
    <rPh sb="7" eb="9">
      <t>ジョウキョウ</t>
    </rPh>
    <rPh sb="15" eb="17">
      <t>ケンサ</t>
    </rPh>
    <rPh sb="21" eb="22">
      <t>ヒ</t>
    </rPh>
    <phoneticPr fontId="2"/>
  </si>
  <si>
    <t>調査及び検査の状況－昇降機等の検査－未実施□</t>
    <rPh sb="0" eb="2">
      <t>チョウサ</t>
    </rPh>
    <rPh sb="2" eb="3">
      <t>オヨ</t>
    </rPh>
    <rPh sb="4" eb="6">
      <t>ケンサ</t>
    </rPh>
    <rPh sb="7" eb="9">
      <t>ジョウキョウ</t>
    </rPh>
    <rPh sb="15" eb="17">
      <t>ケンサ</t>
    </rPh>
    <rPh sb="18" eb="21">
      <t>ミジッシ</t>
    </rPh>
    <phoneticPr fontId="2"/>
  </si>
  <si>
    <t>調査及び検査の状況－防火設備の検査－実施□</t>
    <rPh sb="0" eb="2">
      <t>チョウサ</t>
    </rPh>
    <rPh sb="2" eb="3">
      <t>オヨ</t>
    </rPh>
    <rPh sb="4" eb="6">
      <t>ケンサ</t>
    </rPh>
    <rPh sb="7" eb="9">
      <t>ジョウキョウ</t>
    </rPh>
    <rPh sb="10" eb="12">
      <t>ボウカ</t>
    </rPh>
    <rPh sb="12" eb="14">
      <t>セツビ</t>
    </rPh>
    <rPh sb="15" eb="17">
      <t>ケンサ</t>
    </rPh>
    <rPh sb="18" eb="20">
      <t>ジッシ</t>
    </rPh>
    <phoneticPr fontId="2"/>
  </si>
  <si>
    <t>調査及び検査の状況－防火設備の検査－実施－和暦</t>
    <rPh sb="0" eb="2">
      <t>チョウサ</t>
    </rPh>
    <rPh sb="2" eb="3">
      <t>オヨ</t>
    </rPh>
    <rPh sb="4" eb="6">
      <t>ケンサ</t>
    </rPh>
    <rPh sb="7" eb="9">
      <t>ジョウキョウ</t>
    </rPh>
    <rPh sb="15" eb="17">
      <t>ケンサ</t>
    </rPh>
    <rPh sb="21" eb="23">
      <t>ワレキ</t>
    </rPh>
    <phoneticPr fontId="2"/>
  </si>
  <si>
    <t>調査及び検査の状況－防火設備の検査－実施－年</t>
    <rPh sb="0" eb="2">
      <t>チョウサ</t>
    </rPh>
    <rPh sb="2" eb="3">
      <t>オヨ</t>
    </rPh>
    <rPh sb="4" eb="6">
      <t>ケンサ</t>
    </rPh>
    <rPh sb="7" eb="9">
      <t>ジョウキョウ</t>
    </rPh>
    <rPh sb="15" eb="17">
      <t>ケンサ</t>
    </rPh>
    <rPh sb="21" eb="22">
      <t>ネン</t>
    </rPh>
    <phoneticPr fontId="2"/>
  </si>
  <si>
    <t>調査及び検査の状況－防火設備の検査－実施－月</t>
    <rPh sb="0" eb="2">
      <t>チョウサ</t>
    </rPh>
    <rPh sb="2" eb="3">
      <t>オヨ</t>
    </rPh>
    <rPh sb="4" eb="6">
      <t>ケンサ</t>
    </rPh>
    <rPh sb="7" eb="9">
      <t>ジョウキョウ</t>
    </rPh>
    <rPh sb="15" eb="17">
      <t>ケンサ</t>
    </rPh>
    <rPh sb="21" eb="22">
      <t>ツキ</t>
    </rPh>
    <phoneticPr fontId="2"/>
  </si>
  <si>
    <t>調査及び検査の状況－防火設備－実施－日</t>
    <rPh sb="0" eb="2">
      <t>チョウサ</t>
    </rPh>
    <rPh sb="2" eb="3">
      <t>オヨ</t>
    </rPh>
    <rPh sb="4" eb="6">
      <t>ケンサ</t>
    </rPh>
    <rPh sb="7" eb="9">
      <t>ジョウキョウ</t>
    </rPh>
    <rPh sb="10" eb="12">
      <t>ボウカ</t>
    </rPh>
    <rPh sb="12" eb="14">
      <t>セツビ</t>
    </rPh>
    <rPh sb="18" eb="19">
      <t>ヒ</t>
    </rPh>
    <phoneticPr fontId="2"/>
  </si>
  <si>
    <t>調査及び検査の状況－防火設備の検査－未実施□</t>
    <rPh sb="0" eb="2">
      <t>チョウサ</t>
    </rPh>
    <rPh sb="2" eb="3">
      <t>オヨ</t>
    </rPh>
    <rPh sb="4" eb="6">
      <t>ケンサ</t>
    </rPh>
    <rPh sb="7" eb="9">
      <t>ジョウキョウ</t>
    </rPh>
    <rPh sb="15" eb="17">
      <t>ケンサ</t>
    </rPh>
    <rPh sb="18" eb="21">
      <t>ミジッシ</t>
    </rPh>
    <phoneticPr fontId="2"/>
  </si>
  <si>
    <t>調査の状況－敷地及び地盤－指摘の内容－要是正の指摘あり□</t>
    <rPh sb="0" eb="2">
      <t>チョウサ</t>
    </rPh>
    <rPh sb="3" eb="5">
      <t>ジョウキョウ</t>
    </rPh>
    <rPh sb="6" eb="8">
      <t>シキチ</t>
    </rPh>
    <rPh sb="8" eb="9">
      <t>オヨ</t>
    </rPh>
    <rPh sb="10" eb="12">
      <t>ジバン</t>
    </rPh>
    <rPh sb="13" eb="15">
      <t>シテキ</t>
    </rPh>
    <rPh sb="16" eb="18">
      <t>ナイヨウ</t>
    </rPh>
    <rPh sb="19" eb="20">
      <t>ヨウ</t>
    </rPh>
    <rPh sb="20" eb="22">
      <t>ゼセイ</t>
    </rPh>
    <rPh sb="23" eb="25">
      <t>シテキ</t>
    </rPh>
    <phoneticPr fontId="2"/>
  </si>
  <si>
    <t>調査の状況－敷地及び地盤－指摘の内容－要是正の指摘あり－既存不適格□</t>
    <rPh sb="0" eb="2">
      <t>チョウサ</t>
    </rPh>
    <rPh sb="3" eb="5">
      <t>ジョウキョウ</t>
    </rPh>
    <rPh sb="6" eb="8">
      <t>シキチ</t>
    </rPh>
    <rPh sb="8" eb="9">
      <t>オヨ</t>
    </rPh>
    <rPh sb="10" eb="12">
      <t>ジバン</t>
    </rPh>
    <rPh sb="13" eb="15">
      <t>シテキ</t>
    </rPh>
    <rPh sb="16" eb="18">
      <t>ナイヨウ</t>
    </rPh>
    <rPh sb="19" eb="20">
      <t>ヨウ</t>
    </rPh>
    <rPh sb="20" eb="22">
      <t>ゼセイ</t>
    </rPh>
    <rPh sb="23" eb="25">
      <t>シテキ</t>
    </rPh>
    <rPh sb="28" eb="33">
      <t>キゾンフテキカク</t>
    </rPh>
    <phoneticPr fontId="2"/>
  </si>
  <si>
    <t>調査の状況－敷地及び地盤－指摘の内容－指摘なし□</t>
    <rPh sb="0" eb="2">
      <t>チョウサ</t>
    </rPh>
    <rPh sb="3" eb="5">
      <t>ジョウキョウ</t>
    </rPh>
    <rPh sb="6" eb="8">
      <t>シキチ</t>
    </rPh>
    <rPh sb="8" eb="9">
      <t>オヨ</t>
    </rPh>
    <rPh sb="10" eb="12">
      <t>ジバン</t>
    </rPh>
    <rPh sb="13" eb="15">
      <t>シテキ</t>
    </rPh>
    <rPh sb="16" eb="18">
      <t>ナイヨウ</t>
    </rPh>
    <rPh sb="19" eb="21">
      <t>シテキ</t>
    </rPh>
    <phoneticPr fontId="2"/>
  </si>
  <si>
    <t>調査の状況－敷地及び地盤－指摘の概要</t>
    <rPh sb="0" eb="2">
      <t>チョウサ</t>
    </rPh>
    <rPh sb="3" eb="5">
      <t>ジョウキョウ</t>
    </rPh>
    <rPh sb="6" eb="8">
      <t>シキチ</t>
    </rPh>
    <rPh sb="8" eb="9">
      <t>オヨ</t>
    </rPh>
    <rPh sb="10" eb="12">
      <t>ジバン</t>
    </rPh>
    <rPh sb="13" eb="15">
      <t>シテキ</t>
    </rPh>
    <rPh sb="16" eb="18">
      <t>ガイヨウ</t>
    </rPh>
    <phoneticPr fontId="2"/>
  </si>
  <si>
    <t>調査の状況－敷地及び地盤－改善予定の有無－有□</t>
    <rPh sb="0" eb="2">
      <t>チョウサ</t>
    </rPh>
    <rPh sb="3" eb="5">
      <t>ジョウキョウ</t>
    </rPh>
    <rPh sb="6" eb="8">
      <t>シキチ</t>
    </rPh>
    <rPh sb="8" eb="9">
      <t>オヨ</t>
    </rPh>
    <rPh sb="10" eb="12">
      <t>ジバン</t>
    </rPh>
    <rPh sb="13" eb="15">
      <t>カイゼン</t>
    </rPh>
    <rPh sb="15" eb="17">
      <t>ヨテイ</t>
    </rPh>
    <rPh sb="18" eb="20">
      <t>ウム</t>
    </rPh>
    <rPh sb="21" eb="22">
      <t>アリ</t>
    </rPh>
    <phoneticPr fontId="2"/>
  </si>
  <si>
    <t>調査の状況－敷地及び地盤－改善予定の有無－有－和暦</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5">
      <t>ワレキ</t>
    </rPh>
    <phoneticPr fontId="2"/>
  </si>
  <si>
    <t>調査の状況－敷地及び地盤－改善予定の有無－有－年</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4">
      <t>ネン</t>
    </rPh>
    <phoneticPr fontId="2"/>
  </si>
  <si>
    <t>調査の状況－敷地及び地盤－改善予定の有無－有－月</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4">
      <t>ツキ</t>
    </rPh>
    <phoneticPr fontId="2"/>
  </si>
  <si>
    <t>調査の状況－敷地及び地盤－改善予定の有無－無□</t>
    <rPh sb="0" eb="2">
      <t>チョウサ</t>
    </rPh>
    <rPh sb="3" eb="5">
      <t>ジョウキョウ</t>
    </rPh>
    <rPh sb="6" eb="8">
      <t>シキチ</t>
    </rPh>
    <rPh sb="8" eb="9">
      <t>オヨ</t>
    </rPh>
    <rPh sb="10" eb="12">
      <t>ジバン</t>
    </rPh>
    <rPh sb="13" eb="15">
      <t>カイゼン</t>
    </rPh>
    <rPh sb="15" eb="17">
      <t>ヨテイ</t>
    </rPh>
    <rPh sb="18" eb="20">
      <t>ウム</t>
    </rPh>
    <rPh sb="21" eb="22">
      <t>ナシ</t>
    </rPh>
    <phoneticPr fontId="2"/>
  </si>
  <si>
    <t>調査の状況－建築物の外部－指摘の内容－要是正の指摘あり□</t>
    <rPh sb="0" eb="2">
      <t>チョウサ</t>
    </rPh>
    <rPh sb="3" eb="5">
      <t>ジョウキョウ</t>
    </rPh>
    <rPh sb="6" eb="9">
      <t>ケンチクブツ</t>
    </rPh>
    <rPh sb="10" eb="12">
      <t>ガイブ</t>
    </rPh>
    <rPh sb="13" eb="15">
      <t>シテキ</t>
    </rPh>
    <rPh sb="16" eb="18">
      <t>ナイヨウ</t>
    </rPh>
    <rPh sb="19" eb="20">
      <t>ヨウ</t>
    </rPh>
    <rPh sb="20" eb="22">
      <t>ゼセイ</t>
    </rPh>
    <rPh sb="23" eb="25">
      <t>シテキ</t>
    </rPh>
    <phoneticPr fontId="2"/>
  </si>
  <si>
    <t>調査の状況－建築物の外部－指摘の内容－要是正の指摘あり－既存不適格□</t>
    <rPh sb="0" eb="2">
      <t>チョウサ</t>
    </rPh>
    <rPh sb="3" eb="5">
      <t>ジョウキョウ</t>
    </rPh>
    <rPh sb="6" eb="9">
      <t>ケンチクブツ</t>
    </rPh>
    <rPh sb="10" eb="12">
      <t>ガイブ</t>
    </rPh>
    <rPh sb="13" eb="15">
      <t>シテキ</t>
    </rPh>
    <rPh sb="16" eb="18">
      <t>ナイヨウ</t>
    </rPh>
    <rPh sb="19" eb="20">
      <t>ヨウ</t>
    </rPh>
    <rPh sb="20" eb="22">
      <t>ゼセイ</t>
    </rPh>
    <rPh sb="23" eb="25">
      <t>シテキ</t>
    </rPh>
    <rPh sb="28" eb="30">
      <t>キゾン</t>
    </rPh>
    <rPh sb="30" eb="33">
      <t>フテキカク</t>
    </rPh>
    <phoneticPr fontId="2"/>
  </si>
  <si>
    <t>調査の状況－建築物の外部－指摘の内容－指摘なし□</t>
    <rPh sb="0" eb="2">
      <t>チョウサ</t>
    </rPh>
    <rPh sb="3" eb="5">
      <t>ジョウキョウ</t>
    </rPh>
    <rPh sb="6" eb="9">
      <t>ケンチクブツ</t>
    </rPh>
    <rPh sb="10" eb="12">
      <t>ガイブ</t>
    </rPh>
    <rPh sb="13" eb="15">
      <t>シテキ</t>
    </rPh>
    <rPh sb="16" eb="18">
      <t>ナイヨウ</t>
    </rPh>
    <rPh sb="19" eb="21">
      <t>シテキ</t>
    </rPh>
    <phoneticPr fontId="2"/>
  </si>
  <si>
    <t>調査の状況－建築物の外部－指摘概要</t>
    <rPh sb="0" eb="2">
      <t>チョウサ</t>
    </rPh>
    <rPh sb="3" eb="5">
      <t>ジョウキョウ</t>
    </rPh>
    <rPh sb="6" eb="9">
      <t>ケンチクブツ</t>
    </rPh>
    <rPh sb="10" eb="12">
      <t>ガイブ</t>
    </rPh>
    <rPh sb="13" eb="15">
      <t>シテキ</t>
    </rPh>
    <rPh sb="15" eb="17">
      <t>ガイヨウ</t>
    </rPh>
    <phoneticPr fontId="2"/>
  </si>
  <si>
    <t>調査の状況－建築物の外部－改善予定の有無－有□</t>
    <rPh sb="0" eb="2">
      <t>チョウサ</t>
    </rPh>
    <rPh sb="3" eb="5">
      <t>ジョウキョウ</t>
    </rPh>
    <rPh sb="6" eb="9">
      <t>ケンチクブツ</t>
    </rPh>
    <rPh sb="10" eb="12">
      <t>ガイブ</t>
    </rPh>
    <rPh sb="13" eb="15">
      <t>カイゼン</t>
    </rPh>
    <rPh sb="15" eb="17">
      <t>ヨテイ</t>
    </rPh>
    <rPh sb="18" eb="20">
      <t>ウム</t>
    </rPh>
    <rPh sb="21" eb="22">
      <t>アリ</t>
    </rPh>
    <phoneticPr fontId="2"/>
  </si>
  <si>
    <t>調査の状況－建築物の外部－改善予定の有無－有－和暦</t>
    <rPh sb="23" eb="25">
      <t>ワレキ</t>
    </rPh>
    <phoneticPr fontId="2"/>
  </si>
  <si>
    <t>調査の状況－建築物の外部－改善予定の有無－有－年</t>
    <rPh sb="23" eb="24">
      <t>ネン</t>
    </rPh>
    <phoneticPr fontId="2"/>
  </si>
  <si>
    <t>調査の状況－建築物の外部－改善予定の有無－有－月</t>
    <rPh sb="23" eb="24">
      <t>ツキ</t>
    </rPh>
    <phoneticPr fontId="2"/>
  </si>
  <si>
    <t>調査の状況－建築物の外部－改善予定の有無－無□</t>
    <rPh sb="0" eb="2">
      <t>チョウサ</t>
    </rPh>
    <rPh sb="3" eb="5">
      <t>ジョウキョウ</t>
    </rPh>
    <rPh sb="6" eb="9">
      <t>ケンチクブツ</t>
    </rPh>
    <rPh sb="10" eb="12">
      <t>ガイブ</t>
    </rPh>
    <rPh sb="13" eb="15">
      <t>カイゼン</t>
    </rPh>
    <rPh sb="15" eb="17">
      <t>ヨテイ</t>
    </rPh>
    <rPh sb="18" eb="20">
      <t>ウム</t>
    </rPh>
    <rPh sb="21" eb="22">
      <t>ナシ</t>
    </rPh>
    <phoneticPr fontId="2"/>
  </si>
  <si>
    <t>調査の状況－屋上及び屋根－指摘の内容－要是正の指摘あり□</t>
    <rPh sb="0" eb="2">
      <t>チョウサ</t>
    </rPh>
    <rPh sb="3" eb="5">
      <t>ジョウキョウ</t>
    </rPh>
    <rPh sb="13" eb="15">
      <t>シテキ</t>
    </rPh>
    <rPh sb="16" eb="18">
      <t>ナイヨウ</t>
    </rPh>
    <rPh sb="19" eb="20">
      <t>ヨウ</t>
    </rPh>
    <rPh sb="20" eb="22">
      <t>ゼセイ</t>
    </rPh>
    <rPh sb="23" eb="25">
      <t>シテキ</t>
    </rPh>
    <phoneticPr fontId="2"/>
  </si>
  <si>
    <t>調査の状況－屋上及び屋根－指摘の内容－要是正の指摘あり－既存不適格□</t>
    <rPh sb="0" eb="2">
      <t>チョウサ</t>
    </rPh>
    <rPh sb="3" eb="5">
      <t>ジョウキョウ</t>
    </rPh>
    <rPh sb="6" eb="8">
      <t>オクジョウ</t>
    </rPh>
    <rPh sb="8" eb="9">
      <t>オヨ</t>
    </rPh>
    <rPh sb="10" eb="12">
      <t>ヤネ</t>
    </rPh>
    <rPh sb="13" eb="15">
      <t>シテキ</t>
    </rPh>
    <rPh sb="16" eb="18">
      <t>ナイヨウ</t>
    </rPh>
    <rPh sb="19" eb="20">
      <t>ヨウ</t>
    </rPh>
    <rPh sb="20" eb="22">
      <t>ゼセイ</t>
    </rPh>
    <rPh sb="23" eb="25">
      <t>シテキ</t>
    </rPh>
    <rPh sb="28" eb="33">
      <t>キゾンフテキカク</t>
    </rPh>
    <phoneticPr fontId="2"/>
  </si>
  <si>
    <t>調査の状況－屋上及び屋根－指摘の内容－指摘なし□</t>
    <rPh sb="0" eb="2">
      <t>チョウサ</t>
    </rPh>
    <rPh sb="3" eb="5">
      <t>ジョウキョウ</t>
    </rPh>
    <rPh sb="6" eb="8">
      <t>オクジョウ</t>
    </rPh>
    <rPh sb="8" eb="9">
      <t>オヨ</t>
    </rPh>
    <rPh sb="10" eb="12">
      <t>ヤネ</t>
    </rPh>
    <rPh sb="13" eb="15">
      <t>シテキ</t>
    </rPh>
    <rPh sb="16" eb="18">
      <t>ナイヨウ</t>
    </rPh>
    <rPh sb="19" eb="21">
      <t>シテキ</t>
    </rPh>
    <phoneticPr fontId="2"/>
  </si>
  <si>
    <t>調査の状況－屋上及び屋根－指摘の概要</t>
    <rPh sb="0" eb="2">
      <t>チョウサ</t>
    </rPh>
    <rPh sb="3" eb="5">
      <t>ジョウキョウ</t>
    </rPh>
    <rPh sb="6" eb="8">
      <t>オクジョウ</t>
    </rPh>
    <rPh sb="8" eb="9">
      <t>オヨ</t>
    </rPh>
    <rPh sb="10" eb="12">
      <t>ヤネ</t>
    </rPh>
    <rPh sb="13" eb="15">
      <t>シテキ</t>
    </rPh>
    <rPh sb="16" eb="18">
      <t>ガイヨウ</t>
    </rPh>
    <phoneticPr fontId="2"/>
  </si>
  <si>
    <t>調査の状況－屋上及び屋根－改善予定の有無－有□</t>
    <rPh sb="0" eb="2">
      <t>チョウサ</t>
    </rPh>
    <rPh sb="3" eb="5">
      <t>ジョウキョウ</t>
    </rPh>
    <rPh sb="13" eb="15">
      <t>カイゼン</t>
    </rPh>
    <rPh sb="15" eb="17">
      <t>ヨテイ</t>
    </rPh>
    <rPh sb="18" eb="20">
      <t>ウム</t>
    </rPh>
    <rPh sb="21" eb="22">
      <t>アリ</t>
    </rPh>
    <phoneticPr fontId="2"/>
  </si>
  <si>
    <t>調査の状況－屋上及び屋根－改善予定の有無－有－和暦</t>
    <rPh sb="23" eb="25">
      <t>ワレキ</t>
    </rPh>
    <phoneticPr fontId="2"/>
  </si>
  <si>
    <t>調査の状況－屋上及び屋根－改善予定の有無－有－年</t>
    <rPh sb="23" eb="24">
      <t>ネン</t>
    </rPh>
    <phoneticPr fontId="2"/>
  </si>
  <si>
    <t>調査の状況－屋上及び屋根－改善予定の有無－有－月</t>
    <rPh sb="23" eb="24">
      <t>ツキ</t>
    </rPh>
    <phoneticPr fontId="2"/>
  </si>
  <si>
    <t>調査の状況－屋上及び屋根－改善予定の有無－無□</t>
    <rPh sb="0" eb="2">
      <t>チョウサ</t>
    </rPh>
    <rPh sb="3" eb="5">
      <t>ジョウキョウ</t>
    </rPh>
    <rPh sb="13" eb="15">
      <t>カイゼン</t>
    </rPh>
    <rPh sb="15" eb="17">
      <t>ヨテイ</t>
    </rPh>
    <rPh sb="18" eb="20">
      <t>ウム</t>
    </rPh>
    <rPh sb="21" eb="22">
      <t>ナシ</t>
    </rPh>
    <phoneticPr fontId="2"/>
  </si>
  <si>
    <t>調査の状況－建築物の内部－指摘の内容－要是正の指摘あり□</t>
    <rPh sb="0" eb="2">
      <t>チョウサ</t>
    </rPh>
    <rPh sb="3" eb="5">
      <t>ジョウキョウ</t>
    </rPh>
    <rPh sb="6" eb="9">
      <t>ケンチクブツ</t>
    </rPh>
    <rPh sb="10" eb="12">
      <t>ナイブ</t>
    </rPh>
    <rPh sb="13" eb="15">
      <t>シテキ</t>
    </rPh>
    <rPh sb="16" eb="18">
      <t>ナイヨウ</t>
    </rPh>
    <rPh sb="19" eb="22">
      <t>ヨウゼセイ</t>
    </rPh>
    <rPh sb="23" eb="25">
      <t>シテキ</t>
    </rPh>
    <phoneticPr fontId="2"/>
  </si>
  <si>
    <t>調査の状況－建築物の内部－指摘の内容－要是正の指摘あり－既存不適格□</t>
    <rPh sb="0" eb="2">
      <t>チョウサ</t>
    </rPh>
    <rPh sb="3" eb="5">
      <t>ジョウキョウ</t>
    </rPh>
    <rPh sb="6" eb="9">
      <t>ケンチクブツ</t>
    </rPh>
    <rPh sb="10" eb="12">
      <t>ナイブ</t>
    </rPh>
    <rPh sb="13" eb="15">
      <t>シテキ</t>
    </rPh>
    <rPh sb="16" eb="18">
      <t>ナイヨウ</t>
    </rPh>
    <rPh sb="19" eb="22">
      <t>ヨウゼセイ</t>
    </rPh>
    <rPh sb="23" eb="25">
      <t>シテキ</t>
    </rPh>
    <rPh sb="28" eb="33">
      <t>キゾンフテキカク</t>
    </rPh>
    <phoneticPr fontId="2"/>
  </si>
  <si>
    <t>調査の状況－建築物の内部－指摘の内容－指摘なし□</t>
    <rPh sb="0" eb="2">
      <t>チョウサ</t>
    </rPh>
    <rPh sb="3" eb="5">
      <t>ジョウキョウ</t>
    </rPh>
    <rPh sb="6" eb="9">
      <t>ケンチクブツ</t>
    </rPh>
    <rPh sb="10" eb="12">
      <t>ナイブ</t>
    </rPh>
    <rPh sb="13" eb="15">
      <t>シテキ</t>
    </rPh>
    <rPh sb="16" eb="18">
      <t>ナイヨウ</t>
    </rPh>
    <rPh sb="19" eb="21">
      <t>シテキ</t>
    </rPh>
    <phoneticPr fontId="2"/>
  </si>
  <si>
    <t>調査の状況－建築物の内部－指摘の概要</t>
    <rPh sb="0" eb="2">
      <t>チョウサ</t>
    </rPh>
    <rPh sb="3" eb="5">
      <t>ジョウキョウ</t>
    </rPh>
    <rPh sb="6" eb="9">
      <t>ケンチクブツ</t>
    </rPh>
    <rPh sb="10" eb="12">
      <t>ナイブ</t>
    </rPh>
    <rPh sb="13" eb="15">
      <t>シテキ</t>
    </rPh>
    <rPh sb="16" eb="18">
      <t>ガイヨウ</t>
    </rPh>
    <phoneticPr fontId="2"/>
  </si>
  <si>
    <t>調査の状況－建築物の内部－改善予定の有無－有□</t>
    <rPh sb="0" eb="2">
      <t>チョウサ</t>
    </rPh>
    <rPh sb="3" eb="5">
      <t>ジョウキョウ</t>
    </rPh>
    <rPh sb="6" eb="9">
      <t>ケンチクブツ</t>
    </rPh>
    <rPh sb="10" eb="12">
      <t>ナイブ</t>
    </rPh>
    <rPh sb="13" eb="15">
      <t>カイゼン</t>
    </rPh>
    <rPh sb="15" eb="17">
      <t>ヨテイ</t>
    </rPh>
    <rPh sb="18" eb="20">
      <t>ウム</t>
    </rPh>
    <rPh sb="21" eb="22">
      <t>アリ</t>
    </rPh>
    <phoneticPr fontId="2"/>
  </si>
  <si>
    <t>調査の状況－建築物の内部－改善予定の有無－有－和暦</t>
    <rPh sb="23" eb="25">
      <t>ワレキ</t>
    </rPh>
    <phoneticPr fontId="2"/>
  </si>
  <si>
    <t>調査の状況－建築物の内部－改善予定の有無－有－年</t>
    <rPh sb="23" eb="24">
      <t>ネン</t>
    </rPh>
    <phoneticPr fontId="2"/>
  </si>
  <si>
    <t>調査の状況－建築物の内部－改善予定の有無－有－月</t>
    <rPh sb="23" eb="24">
      <t>ツキ</t>
    </rPh>
    <phoneticPr fontId="2"/>
  </si>
  <si>
    <t>調査の状況－建築物の内部－改善予定の有無－無□</t>
    <rPh sb="0" eb="2">
      <t>チョウサ</t>
    </rPh>
    <rPh sb="3" eb="5">
      <t>ジョウキョウ</t>
    </rPh>
    <rPh sb="13" eb="15">
      <t>カイゼン</t>
    </rPh>
    <rPh sb="15" eb="17">
      <t>ヨテイ</t>
    </rPh>
    <rPh sb="18" eb="20">
      <t>ウム</t>
    </rPh>
    <rPh sb="21" eb="22">
      <t>ナシ</t>
    </rPh>
    <phoneticPr fontId="2"/>
  </si>
  <si>
    <t>調査の状況－避難施設等－指摘の内容－要是正の指摘あり□</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phoneticPr fontId="2"/>
  </si>
  <si>
    <t>調査の状況－避難施設等－指摘の内容－要是正の指摘あり－既存不適格□</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rPh sb="27" eb="32">
      <t>キゾンフテキカク</t>
    </rPh>
    <phoneticPr fontId="2"/>
  </si>
  <si>
    <t>調査の状況－避難施設等－指摘の内容－要是正の指摘なし□</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phoneticPr fontId="2"/>
  </si>
  <si>
    <t>調査の状況－避難施設等－指摘の内概要</t>
    <rPh sb="0" eb="2">
      <t>チョウサ</t>
    </rPh>
    <rPh sb="3" eb="5">
      <t>ジョウキョウ</t>
    </rPh>
    <rPh sb="6" eb="8">
      <t>ヒナン</t>
    </rPh>
    <rPh sb="8" eb="10">
      <t>シセツ</t>
    </rPh>
    <rPh sb="10" eb="11">
      <t>トウ</t>
    </rPh>
    <rPh sb="12" eb="14">
      <t>シテキ</t>
    </rPh>
    <rPh sb="15" eb="16">
      <t>ウチ</t>
    </rPh>
    <rPh sb="16" eb="18">
      <t>ガイヨウ</t>
    </rPh>
    <phoneticPr fontId="2"/>
  </si>
  <si>
    <t>調査の状況－避難施設等－改善予定の有無－有□</t>
    <rPh sb="0" eb="2">
      <t>チョウサ</t>
    </rPh>
    <rPh sb="3" eb="5">
      <t>ジョウキョウ</t>
    </rPh>
    <rPh sb="6" eb="8">
      <t>ヒナン</t>
    </rPh>
    <rPh sb="8" eb="10">
      <t>シセツ</t>
    </rPh>
    <rPh sb="10" eb="11">
      <t>トウ</t>
    </rPh>
    <rPh sb="12" eb="14">
      <t>カイゼン</t>
    </rPh>
    <rPh sb="14" eb="16">
      <t>ヨテイ</t>
    </rPh>
    <rPh sb="17" eb="19">
      <t>ウム</t>
    </rPh>
    <rPh sb="20" eb="21">
      <t>アリ</t>
    </rPh>
    <phoneticPr fontId="2"/>
  </si>
  <si>
    <t>調査の状況－避難施設等－改善予定の有無－有－和暦</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4">
      <t>ワレキ</t>
    </rPh>
    <phoneticPr fontId="2"/>
  </si>
  <si>
    <t>調査の状況－避難施設等－改善予定の有無－有－年</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3">
      <t>ネン</t>
    </rPh>
    <phoneticPr fontId="2"/>
  </si>
  <si>
    <t>調査の状況－避難施設等－改善予定の有無－有－月</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3">
      <t>ツキ</t>
    </rPh>
    <phoneticPr fontId="2"/>
  </si>
  <si>
    <t>調査の状況－避難施設等－改善予定の有無－無□</t>
    <rPh sb="0" eb="2">
      <t>チョウサ</t>
    </rPh>
    <rPh sb="3" eb="5">
      <t>ジョウキョウ</t>
    </rPh>
    <rPh sb="6" eb="8">
      <t>ヒナン</t>
    </rPh>
    <rPh sb="8" eb="10">
      <t>シセツ</t>
    </rPh>
    <rPh sb="10" eb="11">
      <t>トウ</t>
    </rPh>
    <rPh sb="12" eb="14">
      <t>カイゼン</t>
    </rPh>
    <rPh sb="14" eb="16">
      <t>ヨテイ</t>
    </rPh>
    <rPh sb="17" eb="19">
      <t>ウム</t>
    </rPh>
    <rPh sb="20" eb="21">
      <t>ナシ</t>
    </rPh>
    <phoneticPr fontId="2"/>
  </si>
  <si>
    <t>調査の状況－その他－指摘の内容－要是正の指摘あり□</t>
    <rPh sb="0" eb="2">
      <t>チョウサ</t>
    </rPh>
    <rPh sb="3" eb="5">
      <t>ジョウキョウ</t>
    </rPh>
    <rPh sb="8" eb="9">
      <t>タ</t>
    </rPh>
    <rPh sb="10" eb="12">
      <t>シテキ</t>
    </rPh>
    <rPh sb="13" eb="15">
      <t>ナイヨウ</t>
    </rPh>
    <rPh sb="16" eb="19">
      <t>ヨウゼセイ</t>
    </rPh>
    <rPh sb="20" eb="22">
      <t>シテキ</t>
    </rPh>
    <phoneticPr fontId="2"/>
  </si>
  <si>
    <t>調査の状況－その他－指摘の内容－要是正の指摘あり－既存不適格□</t>
    <rPh sb="0" eb="2">
      <t>チョウサ</t>
    </rPh>
    <rPh sb="3" eb="5">
      <t>ジョウキョウ</t>
    </rPh>
    <rPh sb="8" eb="9">
      <t>タ</t>
    </rPh>
    <rPh sb="10" eb="12">
      <t>シテキ</t>
    </rPh>
    <rPh sb="13" eb="15">
      <t>ナイヨウ</t>
    </rPh>
    <rPh sb="16" eb="19">
      <t>ヨウゼセイ</t>
    </rPh>
    <rPh sb="20" eb="22">
      <t>シテキ</t>
    </rPh>
    <rPh sb="25" eb="30">
      <t>キゾンフテキカク</t>
    </rPh>
    <phoneticPr fontId="2"/>
  </si>
  <si>
    <t>調査の状況－その他－指摘の内容－要是正の指摘なし□</t>
    <rPh sb="0" eb="2">
      <t>チョウサ</t>
    </rPh>
    <rPh sb="3" eb="5">
      <t>ジョウキョウ</t>
    </rPh>
    <rPh sb="8" eb="9">
      <t>タ</t>
    </rPh>
    <rPh sb="10" eb="12">
      <t>シテキ</t>
    </rPh>
    <rPh sb="13" eb="15">
      <t>ナイヨウ</t>
    </rPh>
    <rPh sb="16" eb="19">
      <t>ヨウゼセイ</t>
    </rPh>
    <rPh sb="20" eb="22">
      <t>シテキ</t>
    </rPh>
    <phoneticPr fontId="2"/>
  </si>
  <si>
    <t>調査の状況－その他－指摘の概要</t>
    <rPh sb="0" eb="2">
      <t>チョウサ</t>
    </rPh>
    <rPh sb="3" eb="5">
      <t>ジョウキョウ</t>
    </rPh>
    <rPh sb="8" eb="9">
      <t>タ</t>
    </rPh>
    <rPh sb="10" eb="12">
      <t>シテキ</t>
    </rPh>
    <rPh sb="13" eb="15">
      <t>ガイヨウ</t>
    </rPh>
    <phoneticPr fontId="2"/>
  </si>
  <si>
    <t>調査の状況－その他－改善予定の有無－有□</t>
    <rPh sb="0" eb="2">
      <t>チョウサ</t>
    </rPh>
    <rPh sb="3" eb="5">
      <t>ジョウキョウ</t>
    </rPh>
    <rPh sb="8" eb="9">
      <t>タ</t>
    </rPh>
    <rPh sb="10" eb="14">
      <t>カイゼンヨテイ</t>
    </rPh>
    <rPh sb="15" eb="20">
      <t>ウムーアリシカク</t>
    </rPh>
    <phoneticPr fontId="2"/>
  </si>
  <si>
    <t>調査の状況－その他－改善予定の有無－有－和暦</t>
    <rPh sb="0" eb="2">
      <t>チョウサ</t>
    </rPh>
    <rPh sb="3" eb="5">
      <t>ジョウキョウ</t>
    </rPh>
    <rPh sb="8" eb="9">
      <t>タ</t>
    </rPh>
    <rPh sb="10" eb="14">
      <t>カイゼンヨテイ</t>
    </rPh>
    <rPh sb="15" eb="17">
      <t>ウム</t>
    </rPh>
    <rPh sb="18" eb="19">
      <t>アリ</t>
    </rPh>
    <rPh sb="20" eb="22">
      <t>ワレキ</t>
    </rPh>
    <phoneticPr fontId="2"/>
  </si>
  <si>
    <t>調査の状況－その他－改善予定の有無－有－年</t>
    <rPh sb="0" eb="2">
      <t>チョウサ</t>
    </rPh>
    <rPh sb="3" eb="5">
      <t>ジョウキョウ</t>
    </rPh>
    <rPh sb="8" eb="9">
      <t>タ</t>
    </rPh>
    <rPh sb="10" eb="14">
      <t>カイゼンヨテイ</t>
    </rPh>
    <rPh sb="15" eb="17">
      <t>ウム</t>
    </rPh>
    <rPh sb="18" eb="19">
      <t>アリ</t>
    </rPh>
    <rPh sb="20" eb="21">
      <t>ネン</t>
    </rPh>
    <phoneticPr fontId="2"/>
  </si>
  <si>
    <t>調査の状況－その他－改善予定の有無－有－月</t>
    <rPh sb="0" eb="2">
      <t>チョウサ</t>
    </rPh>
    <rPh sb="3" eb="5">
      <t>ジョウキョウ</t>
    </rPh>
    <rPh sb="8" eb="9">
      <t>タ</t>
    </rPh>
    <rPh sb="10" eb="14">
      <t>カイゼンヨテイ</t>
    </rPh>
    <rPh sb="15" eb="17">
      <t>ウム</t>
    </rPh>
    <rPh sb="18" eb="19">
      <t>アリ</t>
    </rPh>
    <rPh sb="20" eb="21">
      <t>ツキ</t>
    </rPh>
    <phoneticPr fontId="2"/>
  </si>
  <si>
    <t>調査の状況－その他－改善予定の有無－無□</t>
    <rPh sb="0" eb="2">
      <t>チョウサ</t>
    </rPh>
    <rPh sb="3" eb="5">
      <t>ジョウキョウ</t>
    </rPh>
    <rPh sb="8" eb="9">
      <t>タ</t>
    </rPh>
    <rPh sb="10" eb="14">
      <t>カイゼンヨテイ</t>
    </rPh>
    <rPh sb="15" eb="17">
      <t>ウム</t>
    </rPh>
    <rPh sb="18" eb="19">
      <t>ナシ</t>
    </rPh>
    <phoneticPr fontId="2"/>
  </si>
  <si>
    <t>石綿を添加した建築材料の調査状況－当該建築材料の有無－有（飛散防止措置無）□</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ナシ</t>
    </rPh>
    <phoneticPr fontId="2"/>
  </si>
  <si>
    <t>石綿を添加した建築材料の調査状況－当該建築材料の有無－有（飛散防止措置無）－（　　）</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ナシ</t>
    </rPh>
    <phoneticPr fontId="2"/>
  </si>
  <si>
    <t>石綿を添加した建築材料の調査状況－当該建築材料の有無－有（飛散防止措置有）□</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アリ</t>
    </rPh>
    <phoneticPr fontId="2"/>
  </si>
  <si>
    <t>石綿を添加した建築材料の調査状況－当該建築材料の有無－有（飛散防止措置有）－（　　）</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アリ</t>
    </rPh>
    <phoneticPr fontId="2"/>
  </si>
  <si>
    <t>石綿を添加した建築材料の調査状況－当該建築材料の有無－無□</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ナシ</t>
    </rPh>
    <phoneticPr fontId="2"/>
  </si>
  <si>
    <t>石綿を添加した建築材料の調査状況－措置予定の有無－有□</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phoneticPr fontId="2"/>
  </si>
  <si>
    <t>石綿を添加した建築材料の調査状況－措置予定の有無－有－和暦</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9">
      <t>ワレキ</t>
    </rPh>
    <phoneticPr fontId="2"/>
  </si>
  <si>
    <t>石綿を添加した建築材料の調査状況－措置予定の有無－有－年</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8">
      <t>ネン</t>
    </rPh>
    <phoneticPr fontId="2"/>
  </si>
  <si>
    <t>石綿を添加した建築材料の調査状況－措置予定の有無－有－月</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8">
      <t>ツキ</t>
    </rPh>
    <phoneticPr fontId="2"/>
  </si>
  <si>
    <t>石綿を添加した建築材料の調査状況－措置予定の有無－無□</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ナシ</t>
    </rPh>
    <phoneticPr fontId="2"/>
  </si>
  <si>
    <t>耐震診断及び耐震改修の調査状況－耐震診断の実施の有無－有□</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アリ</t>
    </rPh>
    <phoneticPr fontId="2"/>
  </si>
  <si>
    <t>耐震診断及び耐震改修の調査状況－耐震診断の実施の有無－無□</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phoneticPr fontId="2"/>
  </si>
  <si>
    <t>耐震診断及び耐震改修の調査状況－耐震診断の実施の有無－無－和暦</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1">
      <t>ワレキ</t>
    </rPh>
    <phoneticPr fontId="2"/>
  </si>
  <si>
    <t>耐震診断及び耐震改修の調査状況－耐震診断の実施の有無－無－年</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0">
      <t>ネン</t>
    </rPh>
    <phoneticPr fontId="2"/>
  </si>
  <si>
    <t>耐震診断及び耐震改修の調査状況－耐震診断の実施の有無－無－月</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0">
      <t>ツキ</t>
    </rPh>
    <phoneticPr fontId="2"/>
  </si>
  <si>
    <t>耐震診断及び耐震改修の調査状況－耐震診断の実施の有無－対象外□</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30">
      <t>タイショウガイ</t>
    </rPh>
    <phoneticPr fontId="2"/>
  </si>
  <si>
    <t>耐震診断及び耐震改修の調査状況－耐震改修の実施の有無－有□</t>
    <rPh sb="0" eb="2">
      <t>タイシン</t>
    </rPh>
    <rPh sb="2" eb="4">
      <t>シンダン</t>
    </rPh>
    <rPh sb="4" eb="5">
      <t>オヨ</t>
    </rPh>
    <rPh sb="6" eb="8">
      <t>タイシン</t>
    </rPh>
    <rPh sb="8" eb="10">
      <t>カイシュウ</t>
    </rPh>
    <rPh sb="11" eb="13">
      <t>チョウサ</t>
    </rPh>
    <rPh sb="13" eb="15">
      <t>ジョウキョウ</t>
    </rPh>
    <rPh sb="16" eb="18">
      <t>タイシン</t>
    </rPh>
    <rPh sb="18" eb="20">
      <t>カイシュウ</t>
    </rPh>
    <rPh sb="21" eb="23">
      <t>ジッシ</t>
    </rPh>
    <rPh sb="24" eb="26">
      <t>ウム</t>
    </rPh>
    <rPh sb="27" eb="28">
      <t>アリ</t>
    </rPh>
    <phoneticPr fontId="2"/>
  </si>
  <si>
    <t>耐震診断及び耐震改修の調査状況－耐震改修の実施の有無－無□</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phoneticPr fontId="2"/>
  </si>
  <si>
    <t>耐震診断及び耐震改修の調査状況－耐震改修の実施の有無－無－和暦</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1">
      <t>ワレキ</t>
    </rPh>
    <phoneticPr fontId="2"/>
  </si>
  <si>
    <t>耐震診断及び耐震改修の調査状況－耐震改修の実施の有無－無－年</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0">
      <t>ネン</t>
    </rPh>
    <phoneticPr fontId="2"/>
  </si>
  <si>
    <t>耐震診断及び耐震改修の調査状況－耐震改修の実施の有無－無－月</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0">
      <t>ツキ</t>
    </rPh>
    <phoneticPr fontId="2"/>
  </si>
  <si>
    <t>耐震診断及び耐震改修の調査状況－耐震改修の実施の有無－対象外□</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30">
      <t>タイショウガイ</t>
    </rPh>
    <phoneticPr fontId="2"/>
  </si>
  <si>
    <t>建築物等に係る不具合等の調査状況－不具合等－有□</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3">
      <t>アリ</t>
    </rPh>
    <phoneticPr fontId="2"/>
  </si>
  <si>
    <t>建築物等に係る不具合等の調査状況－不具合等－無□</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3">
      <t>ナシ</t>
    </rPh>
    <phoneticPr fontId="2"/>
  </si>
  <si>
    <t>建築物等に係る不具合等の調査状況－不具合等の記録－有□</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4">
      <t>キロク</t>
    </rPh>
    <rPh sb="25" eb="26">
      <t>アリ</t>
    </rPh>
    <phoneticPr fontId="2"/>
  </si>
  <si>
    <t>建築物等に係る不具合等の調査状況－不具合等の記録－無□</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4">
      <t>キロク</t>
    </rPh>
    <rPh sb="25" eb="26">
      <t>ナシ</t>
    </rPh>
    <phoneticPr fontId="2"/>
  </si>
  <si>
    <t>建築物等に係る不具合等の調査状況－改善の状況－実施済□</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ジッシ</t>
    </rPh>
    <rPh sb="25" eb="26">
      <t>ズ</t>
    </rPh>
    <phoneticPr fontId="2"/>
  </si>
  <si>
    <t>建築物等に係る不具合等の調査状況－改善の状況－改善予定□</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phoneticPr fontId="2"/>
  </si>
  <si>
    <t>建築物等に係る不具合等の調査状況－改善の状況－改善予定－和暦</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30">
      <t>ワレキ</t>
    </rPh>
    <phoneticPr fontId="2"/>
  </si>
  <si>
    <t>建築物等に係る不具合等の調査状況－改善の状況－改善予定－年</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29">
      <t>ネン</t>
    </rPh>
    <phoneticPr fontId="2"/>
  </si>
  <si>
    <t>建築物等に係る不具合等の調査状況－改善の状況－改善予定－月</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29">
      <t>ツキ</t>
    </rPh>
    <phoneticPr fontId="2"/>
  </si>
  <si>
    <t>建築物等に係る不具合等の調査状況－改善の状況－予定なし□</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ヨテイ</t>
    </rPh>
    <phoneticPr fontId="2"/>
  </si>
  <si>
    <t>備考５</t>
    <rPh sb="0" eb="2">
      <t>ビコウ</t>
    </rPh>
    <phoneticPr fontId="2"/>
  </si>
  <si>
    <t>備考６</t>
    <rPh sb="0" eb="2">
      <t>ビコウ</t>
    </rPh>
    <phoneticPr fontId="2"/>
  </si>
  <si>
    <t>備考７</t>
    <rPh sb="0" eb="2">
      <t>ビコウ</t>
    </rPh>
    <phoneticPr fontId="2"/>
  </si>
  <si>
    <t>備考８</t>
    <rPh sb="0" eb="2">
      <t>ビコウ</t>
    </rPh>
    <phoneticPr fontId="2"/>
  </si>
  <si>
    <t>建築物等に係る不具合等の状況－不具合を把握した年月１</t>
    <rPh sb="15" eb="18">
      <t>フグアイ</t>
    </rPh>
    <rPh sb="19" eb="21">
      <t>ハアク</t>
    </rPh>
    <rPh sb="23" eb="24">
      <t>ネン</t>
    </rPh>
    <rPh sb="24" eb="25">
      <t>ガツ</t>
    </rPh>
    <phoneticPr fontId="2"/>
  </si>
  <si>
    <t>建築物等に係る不具合等の状況－不具合等の概要１</t>
    <rPh sb="15" eb="18">
      <t>フグアイ</t>
    </rPh>
    <rPh sb="18" eb="19">
      <t>トウ</t>
    </rPh>
    <rPh sb="20" eb="22">
      <t>ガイヨウ</t>
    </rPh>
    <phoneticPr fontId="2"/>
  </si>
  <si>
    <t>建築物等に係る不具合等の状況－考えられる原因１</t>
    <rPh sb="15" eb="16">
      <t>カンガ</t>
    </rPh>
    <rPh sb="20" eb="22">
      <t>ゲンイン</t>
    </rPh>
    <phoneticPr fontId="2"/>
  </si>
  <si>
    <t>建築物等に係る不具合等の状況－改善（予定）年月１</t>
    <rPh sb="15" eb="17">
      <t>カイゼン</t>
    </rPh>
    <rPh sb="18" eb="20">
      <t>ヨテイ</t>
    </rPh>
    <rPh sb="21" eb="22">
      <t>ネン</t>
    </rPh>
    <rPh sb="22" eb="23">
      <t>ガツ</t>
    </rPh>
    <phoneticPr fontId="2"/>
  </si>
  <si>
    <t>建築物等に係る不具合等の状況－改善措置の概要等１</t>
    <phoneticPr fontId="2"/>
  </si>
  <si>
    <t>建築物等に係る不具合等の状況－不具合を把握した年月２</t>
    <rPh sb="15" eb="18">
      <t>フグアイ</t>
    </rPh>
    <rPh sb="19" eb="21">
      <t>ハアク</t>
    </rPh>
    <rPh sb="23" eb="25">
      <t>ネンゲツ</t>
    </rPh>
    <phoneticPr fontId="2"/>
  </si>
  <si>
    <t>建築物等に係る不具合等の状況－不具合等の概要２</t>
    <rPh sb="15" eb="18">
      <t>フグアイ</t>
    </rPh>
    <rPh sb="18" eb="19">
      <t>トウ</t>
    </rPh>
    <rPh sb="20" eb="22">
      <t>ガイヨウ</t>
    </rPh>
    <phoneticPr fontId="2"/>
  </si>
  <si>
    <t>建築物等に係る不具合等の状況－考えられる原因２</t>
    <rPh sb="15" eb="16">
      <t>カンガ</t>
    </rPh>
    <rPh sb="20" eb="22">
      <t>ゲンイン</t>
    </rPh>
    <phoneticPr fontId="2"/>
  </si>
  <si>
    <t>建築物等に係る不具合等の状況－改善（予定）年月２</t>
    <rPh sb="15" eb="17">
      <t>カイゼン</t>
    </rPh>
    <rPh sb="18" eb="20">
      <t>ヨテイ</t>
    </rPh>
    <rPh sb="21" eb="22">
      <t>ネン</t>
    </rPh>
    <rPh sb="22" eb="23">
      <t>ガツ</t>
    </rPh>
    <phoneticPr fontId="2"/>
  </si>
  <si>
    <t>建築物等に係る不具合等の状況－改善措置の概要等２</t>
  </si>
  <si>
    <t>建築物等に係る不具合等の状況－不具合を把握した年月３</t>
    <rPh sb="15" eb="18">
      <t>フグアイ</t>
    </rPh>
    <rPh sb="19" eb="21">
      <t>ハアク</t>
    </rPh>
    <rPh sb="23" eb="25">
      <t>ネンゲツ</t>
    </rPh>
    <phoneticPr fontId="2"/>
  </si>
  <si>
    <t>建築物等に係る不具合等の状況－不具合等の概要３</t>
    <rPh sb="15" eb="18">
      <t>フグアイ</t>
    </rPh>
    <rPh sb="18" eb="19">
      <t>トウ</t>
    </rPh>
    <rPh sb="20" eb="22">
      <t>ガイヨウ</t>
    </rPh>
    <phoneticPr fontId="2"/>
  </si>
  <si>
    <t>建築物等に係る不具合等の状況－考えられる原因３</t>
    <rPh sb="15" eb="16">
      <t>カンガ</t>
    </rPh>
    <rPh sb="20" eb="22">
      <t>ゲンイン</t>
    </rPh>
    <phoneticPr fontId="2"/>
  </si>
  <si>
    <t>建築物等に係る不具合等の状況－改善（予定）年月３</t>
    <rPh sb="15" eb="17">
      <t>カイゼン</t>
    </rPh>
    <rPh sb="18" eb="20">
      <t>ヨテイ</t>
    </rPh>
    <rPh sb="21" eb="22">
      <t>ネン</t>
    </rPh>
    <rPh sb="22" eb="23">
      <t>ガツ</t>
    </rPh>
    <phoneticPr fontId="2"/>
  </si>
  <si>
    <t>建築物等に係る不具合等の状況－改善措置の概要等３</t>
  </si>
  <si>
    <t>建築物等に係る不具合等の状況－不具合を把握した年月４</t>
    <rPh sb="15" eb="18">
      <t>フグアイ</t>
    </rPh>
    <rPh sb="19" eb="21">
      <t>ハアク</t>
    </rPh>
    <rPh sb="23" eb="25">
      <t>ネンゲツ</t>
    </rPh>
    <phoneticPr fontId="2"/>
  </si>
  <si>
    <t>建築物等に係る不具合等の状況－不具合等の概要４</t>
    <rPh sb="15" eb="18">
      <t>フグアイ</t>
    </rPh>
    <rPh sb="18" eb="19">
      <t>トウ</t>
    </rPh>
    <rPh sb="20" eb="22">
      <t>ガイヨウ</t>
    </rPh>
    <phoneticPr fontId="2"/>
  </si>
  <si>
    <t>建築物等に係る不具合等の状況－考えられる原因４</t>
    <rPh sb="15" eb="16">
      <t>カンガ</t>
    </rPh>
    <rPh sb="20" eb="22">
      <t>ゲンイン</t>
    </rPh>
    <phoneticPr fontId="2"/>
  </si>
  <si>
    <t>建築物等に係る不具合等の状況－改善（予定）年月４</t>
    <rPh sb="15" eb="17">
      <t>カイゼン</t>
    </rPh>
    <rPh sb="18" eb="20">
      <t>ヨテイ</t>
    </rPh>
    <rPh sb="21" eb="22">
      <t>ネン</t>
    </rPh>
    <rPh sb="22" eb="23">
      <t>ガツ</t>
    </rPh>
    <phoneticPr fontId="2"/>
  </si>
  <si>
    <t>建築物等に係る不具合等の状況－改善措置の概要等４</t>
  </si>
  <si>
    <t>建築物等に係る不具合等の状況－不具合を把握した年月５</t>
    <rPh sb="15" eb="18">
      <t>フグアイ</t>
    </rPh>
    <rPh sb="19" eb="21">
      <t>ハアク</t>
    </rPh>
    <rPh sb="23" eb="25">
      <t>ネンゲツ</t>
    </rPh>
    <phoneticPr fontId="2"/>
  </si>
  <si>
    <t>建築物等に係る不具合等の状況－不具合等の概要５</t>
    <rPh sb="15" eb="18">
      <t>フグアイ</t>
    </rPh>
    <rPh sb="18" eb="19">
      <t>トウ</t>
    </rPh>
    <rPh sb="20" eb="22">
      <t>ガイヨウ</t>
    </rPh>
    <phoneticPr fontId="2"/>
  </si>
  <si>
    <t>建築物等に係る不具合等の状況－考えられる原因５</t>
    <rPh sb="15" eb="16">
      <t>カンガ</t>
    </rPh>
    <rPh sb="20" eb="22">
      <t>ゲンイン</t>
    </rPh>
    <phoneticPr fontId="2"/>
  </si>
  <si>
    <t>建築物等に係る不具合等の状況－改善（予定）年月５</t>
    <rPh sb="15" eb="17">
      <t>カイゼン</t>
    </rPh>
    <rPh sb="18" eb="20">
      <t>ヨテイ</t>
    </rPh>
    <rPh sb="21" eb="22">
      <t>ネン</t>
    </rPh>
    <rPh sb="22" eb="23">
      <t>ガツ</t>
    </rPh>
    <phoneticPr fontId="2"/>
  </si>
  <si>
    <t>建築物等に係る不具合等の状況－改善措置の概要等５</t>
  </si>
  <si>
    <t>改善予定（</t>
    <phoneticPr fontId="2"/>
  </si>
  <si>
    <t>建物基本番号</t>
    <rPh sb="0" eb="6">
      <t>タテモノキホンバンゴウ</t>
    </rPh>
    <phoneticPr fontId="2"/>
  </si>
  <si>
    <t>管理者－住所</t>
    <phoneticPr fontId="2"/>
  </si>
  <si>
    <t>※配置図については、方位・敷地境界線・敷地内における建築物の位置及び離れがわかるものを添付して下さい。また、各階平面図については、廊下・階段・各室及び出入口の位置関係がわかるものとし、寸法についてはおおむね室の大きさや階段・廊下の幅等がわかるものを添付して下さい。</t>
    <rPh sb="1" eb="4">
      <t>ハイチズ</t>
    </rPh>
    <rPh sb="10" eb="12">
      <t>ホウイ</t>
    </rPh>
    <rPh sb="13" eb="15">
      <t>シキチ</t>
    </rPh>
    <rPh sb="15" eb="17">
      <t>キョウカイ</t>
    </rPh>
    <rPh sb="17" eb="18">
      <t>セン</t>
    </rPh>
    <rPh sb="19" eb="21">
      <t>シキチ</t>
    </rPh>
    <rPh sb="21" eb="22">
      <t>ナイ</t>
    </rPh>
    <rPh sb="26" eb="29">
      <t>ケンチクブツ</t>
    </rPh>
    <rPh sb="30" eb="32">
      <t>イチ</t>
    </rPh>
    <rPh sb="32" eb="33">
      <t>オヨ</t>
    </rPh>
    <rPh sb="34" eb="35">
      <t>ハナ</t>
    </rPh>
    <rPh sb="43" eb="45">
      <t>テンプ</t>
    </rPh>
    <rPh sb="47" eb="48">
      <t>クダ</t>
    </rPh>
    <rPh sb="54" eb="56">
      <t>カクカイ</t>
    </rPh>
    <rPh sb="56" eb="58">
      <t>ヘイメン</t>
    </rPh>
    <rPh sb="58" eb="59">
      <t>ズ</t>
    </rPh>
    <rPh sb="65" eb="67">
      <t>ロウカ</t>
    </rPh>
    <rPh sb="68" eb="70">
      <t>カイダン</t>
    </rPh>
    <rPh sb="71" eb="73">
      <t>カクシツ</t>
    </rPh>
    <rPh sb="73" eb="74">
      <t>オヨ</t>
    </rPh>
    <rPh sb="75" eb="77">
      <t>デイ</t>
    </rPh>
    <rPh sb="77" eb="78">
      <t>グチ</t>
    </rPh>
    <rPh sb="79" eb="81">
      <t>イチ</t>
    </rPh>
    <rPh sb="81" eb="83">
      <t>カンケイ</t>
    </rPh>
    <rPh sb="92" eb="94">
      <t>スンポウ</t>
    </rPh>
    <rPh sb="103" eb="104">
      <t>シツ</t>
    </rPh>
    <rPh sb="105" eb="106">
      <t>オオ</t>
    </rPh>
    <rPh sb="109" eb="111">
      <t>カイダン</t>
    </rPh>
    <rPh sb="112" eb="114">
      <t>ロウカ</t>
    </rPh>
    <rPh sb="115" eb="116">
      <t>ハバ</t>
    </rPh>
    <rPh sb="116" eb="117">
      <t>トウ</t>
    </rPh>
    <rPh sb="124" eb="126">
      <t>テンプ</t>
    </rPh>
    <rPh sb="128" eb="129">
      <t>クダ</t>
    </rPh>
    <phoneticPr fontId="2"/>
  </si>
  <si>
    <t>①定期調査報告書と②定期調査報告概要書は別々にホチキス止め（左上１箇所）をお願いします。</t>
    <rPh sb="1" eb="3">
      <t>テイキ</t>
    </rPh>
    <rPh sb="3" eb="5">
      <t>チョウサ</t>
    </rPh>
    <rPh sb="5" eb="7">
      <t>ホウコク</t>
    </rPh>
    <rPh sb="7" eb="8">
      <t>ショ</t>
    </rPh>
    <rPh sb="10" eb="12">
      <t>テイキ</t>
    </rPh>
    <rPh sb="12" eb="14">
      <t>チョウサ</t>
    </rPh>
    <rPh sb="14" eb="16">
      <t>ホウコク</t>
    </rPh>
    <rPh sb="16" eb="19">
      <t>ガイヨウショ</t>
    </rPh>
    <rPh sb="20" eb="22">
      <t>ベツベツ</t>
    </rPh>
    <rPh sb="27" eb="28">
      <t>ド</t>
    </rPh>
    <rPh sb="30" eb="32">
      <t>ヒダリウエ</t>
    </rPh>
    <rPh sb="33" eb="35">
      <t>カショ</t>
    </rPh>
    <rPh sb="38" eb="39">
      <t>ネガ</t>
    </rPh>
    <phoneticPr fontId="2"/>
  </si>
  <si>
    <t xml:space="preserve">
写真貼付
※同様の指摘が複数ある場合には、
代表的なものの写真を１枚貼付してください。</t>
    <rPh sb="9" eb="11">
      <t>ドウヨウ</t>
    </rPh>
    <rPh sb="12" eb="14">
      <t>シテキ</t>
    </rPh>
    <rPh sb="15" eb="17">
      <t>フクスウ</t>
    </rPh>
    <rPh sb="19" eb="21">
      <t>バアイ</t>
    </rPh>
    <rPh sb="25" eb="28">
      <t>ダイヒョウテキ</t>
    </rPh>
    <rPh sb="32" eb="34">
      <t>シャシン</t>
    </rPh>
    <rPh sb="36" eb="37">
      <t>マイ</t>
    </rPh>
    <rPh sb="37" eb="39">
      <t>ハリツ</t>
    </rPh>
    <phoneticPr fontId="2"/>
  </si>
  <si>
    <t>（その他の調査者2）</t>
    <phoneticPr fontId="2"/>
  </si>
  <si>
    <t>（その他の調査者3）</t>
    <phoneticPr fontId="2"/>
  </si>
  <si>
    <t>階別用途別床面積－階別用途別－階3</t>
  </si>
  <si>
    <t>階別用途別床面積－階別用途別－用途3</t>
  </si>
  <si>
    <t>階別用途別床面積－階別用途別－床面積3</t>
  </si>
  <si>
    <t>階別用途別床面積－階別用途別－階1</t>
  </si>
  <si>
    <t>階別用途別床面積－階別用途別－用途1</t>
  </si>
  <si>
    <t>階別用途別床面積－階別用途別－床面積1</t>
  </si>
  <si>
    <t>階別用途別床面積－階別用途別－階2</t>
  </si>
  <si>
    <t>階別用途別床面積－階別用途別－用途2</t>
  </si>
  <si>
    <t>階別用途別床面積－階別用途別－床面積2</t>
  </si>
  <si>
    <t>階別用途別床面積－階別用途別－階4</t>
  </si>
  <si>
    <t>階別用途別床面積－階別用途別－用途4</t>
  </si>
  <si>
    <t>階別用途別床面積－階別用途別－床面積4</t>
  </si>
  <si>
    <t>階別用途別床面積－階別用途別－階5</t>
  </si>
  <si>
    <t>階別用途別床面積－階別用途別－用途5</t>
  </si>
  <si>
    <t>階別用途別床面積－階別用途別－床面積5</t>
  </si>
  <si>
    <t>階別用途別床面積－階別用途別－階6</t>
  </si>
  <si>
    <t>階別用途別床面積－階別用途別－用途6</t>
  </si>
  <si>
    <t>階別用途別床面積－階別用途別－床面積6</t>
  </si>
  <si>
    <t>階別用途別床面積－階別用途別－階7</t>
  </si>
  <si>
    <t>階別用途別床面積－階別用途別－用途7</t>
  </si>
  <si>
    <t>階別用途別床面積－階別用途別－床面積7</t>
  </si>
  <si>
    <t>階別用途別床面積－階別用途別－階8</t>
  </si>
  <si>
    <t>階別用途別床面積－階別用途別－用途8</t>
  </si>
  <si>
    <t>階別用途別床面積－階別用途別－床面積8</t>
  </si>
  <si>
    <t>階別用途別床面積－階別用途別－階9</t>
  </si>
  <si>
    <t>階別用途別床面積－階別用途別－用途9</t>
  </si>
  <si>
    <t>階別用途別床面積－階別用途別－床面積9</t>
  </si>
  <si>
    <t>階別用途別床面積－階別用途別－階10</t>
  </si>
  <si>
    <t>階別用途別床面積－階別用途別－用途10</t>
  </si>
  <si>
    <t>階別用途別床面積－階別用途別－床面積10</t>
  </si>
  <si>
    <t>階別用途別床面積－階別用途別－階11</t>
  </si>
  <si>
    <t>階別用途別床面積－階別用途別－用途11</t>
  </si>
  <si>
    <t>階別用途別床面積－階別用途別－床面積11</t>
  </si>
  <si>
    <t>階別用途別床面積－階別用途別－階12</t>
  </si>
  <si>
    <t>階別用途別床面積－階別用途別－用途12</t>
  </si>
  <si>
    <t>階別用途別床面積－階別用途別－床面積12</t>
  </si>
  <si>
    <t>階別用途別床面積－階別用途別－階13</t>
  </si>
  <si>
    <t>階別用途別床面積－階別用途別－用途13</t>
  </si>
  <si>
    <t>階別用途別床面積－階別用途別－床面積13</t>
  </si>
  <si>
    <t>階別用途別床面積－階別用途別－階14</t>
  </si>
  <si>
    <t>階別用途別床面積－階別用途別－用途14</t>
  </si>
  <si>
    <t>階別用途別床面積－階別用途別－床面積14</t>
  </si>
  <si>
    <t>階別用途別床面積－階別用途別－階15</t>
  </si>
  <si>
    <t>階別用途別床面積－階別用途別－用途15</t>
  </si>
  <si>
    <t>階別用途別床面積－階別用途別－床面積15</t>
  </si>
  <si>
    <t>階別用途別床面積－階別用途別－階16</t>
  </si>
  <si>
    <t>階別用途別床面積－階別用途別－用途16</t>
  </si>
  <si>
    <t>階別用途別床面積－階別用途別－床面積16</t>
  </si>
  <si>
    <t>階別用途別床面積－階別用途別－階17</t>
  </si>
  <si>
    <t>階別用途別床面積－階別用途別－用途17</t>
  </si>
  <si>
    <t>階別用途別床面積－階別用途別－床面積17</t>
  </si>
  <si>
    <t>階別用途別床面積－階別用途別－階18</t>
  </si>
  <si>
    <t>階別用途別床面積－階別用途別－用途18</t>
  </si>
  <si>
    <t>階別用途別床面積－階別用途別－床面積18</t>
  </si>
  <si>
    <t>（別紙）階別用途別床面積－階別用途別－階1</t>
  </si>
  <si>
    <t>（別紙）階別用途別床面積－階別用途別－用途1</t>
  </si>
  <si>
    <t>（別紙）階別用途別床面積－階別用途別－床面積1</t>
  </si>
  <si>
    <t>（別紙）階別用途別床面積－階別用途別－階2</t>
  </si>
  <si>
    <t>（別紙）階別用途別床面積－階別用途別－用途2</t>
  </si>
  <si>
    <t>（別紙）階別用途別床面積－階別用途別－床面積2</t>
  </si>
  <si>
    <t>（別紙）階別用途別床面積－階別用途別－階3</t>
  </si>
  <si>
    <t>（別紙）階別用途別床面積－階別用途別－用途3</t>
  </si>
  <si>
    <t>（別紙）階別用途別床面積－階別用途別－床面積3</t>
  </si>
  <si>
    <t>（別紙）階別用途別床面積－階別用途別－階4</t>
  </si>
  <si>
    <t>（別紙）階別用途別床面積－階別用途別－用途4</t>
  </si>
  <si>
    <t>（別紙）階別用途別床面積－階別用途別－床面積4</t>
  </si>
  <si>
    <t>（別紙）階別用途別床面積－階別用途別－階5</t>
  </si>
  <si>
    <t>（別紙）階別用途別床面積－階別用途別－用途5</t>
  </si>
  <si>
    <t>（別紙）階別用途別床面積－階別用途別－床面積5</t>
  </si>
  <si>
    <t>（別紙）階別用途別床面積－階別用途別－階6</t>
  </si>
  <si>
    <t>（別紙）階別用途別床面積－階別用途別－用途6</t>
  </si>
  <si>
    <t>（別紙）階別用途別床面積－階別用途別－床面積6</t>
  </si>
  <si>
    <t>（別紙）階別用途別床面積－階別用途別－階7</t>
  </si>
  <si>
    <t>（別紙）階別用途別床面積－階別用途別－用途7</t>
  </si>
  <si>
    <t>（別紙）階別用途別床面積－階別用途別－床面積7</t>
  </si>
  <si>
    <t>（別紙）階別用途別床面積－階別用途別－階8</t>
  </si>
  <si>
    <t>（別紙）階別用途別床面積－階別用途別－用途8</t>
  </si>
  <si>
    <t>（別紙）階別用途別床面積－階別用途別－床面積8</t>
  </si>
  <si>
    <t>（別紙）階別用途別床面積－階別用途別－階9</t>
  </si>
  <si>
    <t>（別紙）階別用途別床面積－階別用途別－用途9</t>
  </si>
  <si>
    <t>（別紙）階別用途別床面積－階別用途別－床面積9</t>
  </si>
  <si>
    <t>（別紙）階別用途別床面積－階別用途別－階10</t>
  </si>
  <si>
    <t>（別紙）階別用途別床面積－階別用途別－用途10</t>
  </si>
  <si>
    <t>（別紙）階別用途別床面積－階別用途別－床面積10</t>
  </si>
  <si>
    <t>（別紙）階別用途別床面積－階別用途別－階11</t>
  </si>
  <si>
    <t>（別紙）階別用途別床面積－階別用途別－用途11</t>
  </si>
  <si>
    <t>（別紙）階別用途別床面積－階別用途別－床面積11</t>
  </si>
  <si>
    <t>（別紙）階別用途別床面積－階別用途別－階12</t>
  </si>
  <si>
    <t>（別紙）階別用途別床面積－階別用途別－用途12</t>
  </si>
  <si>
    <t>（別紙）階別用途別床面積－階別用途別－床面積12</t>
  </si>
  <si>
    <t>（別紙）階別用途別床面積－階別用途別－階13</t>
  </si>
  <si>
    <t>（別紙）階別用途別床面積－階別用途別－用途13</t>
  </si>
  <si>
    <t>（別紙）階別用途別床面積－階別用途別－床面積13</t>
  </si>
  <si>
    <t>（別紙）階別用途別床面積－階別用途別－階14</t>
  </si>
  <si>
    <t>（別紙）階別用途別床面積－階別用途別－用途14</t>
  </si>
  <si>
    <t>（別紙）階別用途別床面積－階別用途別－床面積14</t>
  </si>
  <si>
    <t>（別紙）階別用途別床面積－階別用途別－階15</t>
  </si>
  <si>
    <t>（別紙）階別用途別床面積－階別用途別－用途15</t>
  </si>
  <si>
    <t>（別紙）階別用途別床面積－階別用途別－床面積15</t>
  </si>
  <si>
    <t>（別紙）階別用途別床面積－階別用途別－階16</t>
  </si>
  <si>
    <t>（別紙）階別用途別床面積－階別用途別－用途16</t>
  </si>
  <si>
    <t>（別紙）階別用途別床面積－階別用途別－床面積16</t>
  </si>
  <si>
    <t>（別紙）階別用途別床面積－階別用途別－階17</t>
  </si>
  <si>
    <t>（別紙）階別用途別床面積－階別用途別－用途17</t>
  </si>
  <si>
    <t>（別紙）階別用途別床面積－階別用途別－床面積17</t>
  </si>
  <si>
    <t>（別紙）階別用途別床面積－階別用途別－階18</t>
  </si>
  <si>
    <t>（別紙）階別用途別床面積－階別用途別－用途18</t>
  </si>
  <si>
    <t>（別紙）階別用途別床面積－階別用途別－床面積18</t>
  </si>
  <si>
    <t>（別紙）階別用途別床面積－階別用途別－階19</t>
  </si>
  <si>
    <t>（別紙）階別用途別床面積－階別用途別－用途19</t>
  </si>
  <si>
    <t>（別紙）階別用途別床面積－階別用途別－床面積19</t>
  </si>
  <si>
    <t>（別紙）階別用途別床面積－階別用途別－階20</t>
  </si>
  <si>
    <t>（別紙）階別用途別床面積－階別用途別－用途20</t>
  </si>
  <si>
    <t>（別紙）階別用途別床面積－階別用途別－床面積20</t>
  </si>
  <si>
    <t>（別紙）階別用途別床面積－階別用途別－階21</t>
  </si>
  <si>
    <t>（別紙）階別用途別床面積－階別用途別－用途21</t>
  </si>
  <si>
    <t>（別紙）階別用途別床面積－階別用途別－床面積21</t>
  </si>
  <si>
    <t>（別紙）階別用途別床面積－階別用途別－階22</t>
  </si>
  <si>
    <t>（別紙）階別用途別床面積－階別用途別－用途22</t>
  </si>
  <si>
    <t>（別紙）階別用途別床面積－階別用途別－床面積22</t>
  </si>
  <si>
    <t>（別紙）階別用途別床面積－階別用途別－階23</t>
  </si>
  <si>
    <t>（別紙）階別用途別床面積－階別用途別－用途23</t>
  </si>
  <si>
    <t>（別紙）階別用途別床面積－階別用途別－床面積23</t>
  </si>
  <si>
    <t>（別紙）階別用途別床面積－階別用途別－階24</t>
  </si>
  <si>
    <t>（別紙）階別用途別床面積－階別用途別－用途24</t>
  </si>
  <si>
    <t>（別紙）階別用途別床面積－階別用途別－床面積24</t>
  </si>
  <si>
    <t>（別紙）階別用途別床面積－階別用途別－階25</t>
  </si>
  <si>
    <t>（別紙）階別用途別床面積－階別用途別－用途25</t>
  </si>
  <si>
    <t>（別紙）階別用途別床面積－階別用途別－床面積25</t>
  </si>
  <si>
    <t>（別紙）階別用途別床面積－階別用途別－階26</t>
  </si>
  <si>
    <t>（別紙）階別用途別床面積－階別用途別－用途26</t>
  </si>
  <si>
    <t>（別紙）階別用途別床面積－階別用途別－床面積26</t>
  </si>
  <si>
    <t>（別紙）階別用途別床面積－階別用途別－階27</t>
  </si>
  <si>
    <t>（別紙）階別用途別床面積－階別用途別－用途27</t>
  </si>
  <si>
    <t>（別紙）階別用途別床面積－階別用途別－床面積27</t>
  </si>
  <si>
    <t>（別紙）階別用途別床面積－階別用途別－階28</t>
  </si>
  <si>
    <t>（別紙）階別用途別床面積－階別用途別－用途28</t>
  </si>
  <si>
    <t>（別紙）階別用途別床面積－階別用途別－床面積28</t>
  </si>
  <si>
    <t>（別紙）階別用途別床面積－階別用途別－階29</t>
  </si>
  <si>
    <t>（別紙）階別用途別床面積－階別用途別－用途29</t>
  </si>
  <si>
    <t>（別紙）階別用途別床面積－階別用途別－床面積29</t>
  </si>
  <si>
    <t>（別紙）階別用途別床面積－階別用途別－階30</t>
  </si>
  <si>
    <t>（別紙）階別用途別床面積－階別用途別－用途30</t>
  </si>
  <si>
    <t>（別紙）階別用途別床面積－階別用途別－床面積30</t>
  </si>
  <si>
    <t>（別紙）階別用途別床面積－階別用途別－階31</t>
  </si>
  <si>
    <t>（別紙）階別用途別床面積－階別用途別－用途31</t>
  </si>
  <si>
    <t>（別紙）階別用途別床面積－階別用途別－床面積31</t>
  </si>
  <si>
    <t>（別紙）階別用途別床面積－階別用途別－階32</t>
  </si>
  <si>
    <t>（別紙）階別用途別床面積－階別用途別－用途32</t>
  </si>
  <si>
    <t>（別紙）階別用途別床面積－階別用途別－床面積32</t>
  </si>
  <si>
    <t>（別紙）階別用途別床面積－階別用途別－階33</t>
  </si>
  <si>
    <t>（別紙）階別用途別床面積－階別用途別－用途33</t>
  </si>
  <si>
    <t>（別紙）階別用途別床面積－階別用途別－床面積33</t>
  </si>
  <si>
    <t>（別紙）階別用途別床面積－階別用途別－階34</t>
  </si>
  <si>
    <t>（別紙）階別用途別床面積－階別用途別－用途34</t>
  </si>
  <si>
    <t>（別紙）階別用途別床面積－階別用途別－床面積34</t>
  </si>
  <si>
    <t>（別紙）階別用途別床面積－階別用途別－階35</t>
  </si>
  <si>
    <t>（別紙）階別用途別床面積－階別用途別－用途35</t>
  </si>
  <si>
    <t>（別紙）階別用途別床面積－階別用途別－床面積35</t>
  </si>
  <si>
    <t>（別紙）階別用途別床面積－階別用途別－階36</t>
  </si>
  <si>
    <t>（別紙）階別用途別床面積－階別用途別－用途36</t>
  </si>
  <si>
    <t>（別紙）階別用途別床面積－階別用途別－床面積36</t>
  </si>
  <si>
    <t>（別紙）階別用途別床面積－階別用途別－階37</t>
  </si>
  <si>
    <t>（別紙）階別用途別床面積－階別用途別－用途37</t>
  </si>
  <si>
    <t>（別紙）階別用途別床面積－階別用途別－床面積37</t>
  </si>
  <si>
    <t>（別紙）階別用途別床面積－階別用途別－階38</t>
  </si>
  <si>
    <t>（別紙）階別用途別床面積－階別用途別－用途38</t>
  </si>
  <si>
    <t>（別紙）階別用途別床面積－階別用途別－床面積38</t>
  </si>
  <si>
    <t>（別紙）階別用途別床面積－階別用途別－階39</t>
  </si>
  <si>
    <t>（別紙）階別用途別床面積－階別用途別－用途39</t>
  </si>
  <si>
    <t>（別紙）階別用途別床面積－階別用途別－床面積39</t>
  </si>
  <si>
    <t>（別紙）階別用途別床面積－階別用途別－階40</t>
  </si>
  <si>
    <t>（別紙）階別用途別床面積－階別用途別－用途40</t>
  </si>
  <si>
    <t>（別紙）階別用途別床面積－階別用途別－床面積40</t>
  </si>
  <si>
    <t>階別用途別床面積－用途別－床面積1</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</si>
  <si>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階別用途別床面積－用途別－用途1</t>
    <rPh sb="0" eb="1">
      <t>カイ</t>
    </rPh>
    <rPh sb="1" eb="2">
      <t>ベツ</t>
    </rPh>
    <rPh sb="2" eb="4">
      <t>ヨウト</t>
    </rPh>
    <rPh sb="4" eb="5">
      <t>ベツ</t>
    </rPh>
    <rPh sb="5" eb="8">
      <t>ユカメンセキ</t>
    </rPh>
    <rPh sb="9" eb="11">
      <t>ヨウト</t>
    </rPh>
    <rPh sb="11" eb="12">
      <t>ベツ</t>
    </rPh>
    <rPh sb="13" eb="15">
      <t>ヨウト</t>
    </rPh>
    <phoneticPr fontId="2"/>
  </si>
  <si>
    <t>階別用途別床面積－用途別－床面積2</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</si>
  <si>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階別用途別床面積－用途別－用途2</t>
    <rPh sb="0" eb="1">
      <t>カイ</t>
    </rPh>
    <rPh sb="1" eb="2">
      <t>ベツ</t>
    </rPh>
    <rPh sb="2" eb="4">
      <t>ヨウト</t>
    </rPh>
    <rPh sb="4" eb="5">
      <t>ベツ</t>
    </rPh>
    <rPh sb="5" eb="8">
      <t>ユカメンセキ</t>
    </rPh>
    <rPh sb="9" eb="11">
      <t>ヨウト</t>
    </rPh>
    <rPh sb="11" eb="12">
      <t>ベツ</t>
    </rPh>
    <rPh sb="13" eb="15">
      <t>ヨウト</t>
    </rPh>
    <phoneticPr fontId="2"/>
  </si>
  <si>
    <t>階別用途別床面積－用途別－床面積3</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</si>
  <si>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階別用途別床面積－用途別－用途3</t>
    <rPh sb="0" eb="1">
      <t>カイ</t>
    </rPh>
    <rPh sb="1" eb="2">
      <t>ベツ</t>
    </rPh>
    <rPh sb="2" eb="4">
      <t>ヨウト</t>
    </rPh>
    <rPh sb="4" eb="5">
      <t>ベツ</t>
    </rPh>
    <rPh sb="5" eb="8">
      <t>ユカメンセキ</t>
    </rPh>
    <rPh sb="9" eb="11">
      <t>ヨウト</t>
    </rPh>
    <rPh sb="11" eb="12">
      <t>ベツ</t>
    </rPh>
    <rPh sb="13" eb="15">
      <t>ヨウト</t>
    </rPh>
    <phoneticPr fontId="2"/>
  </si>
  <si>
    <t>階別用途別床面積－用途別－床面積4</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</si>
  <si>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階別用途別床面積－用途別－用途4</t>
    <rPh sb="0" eb="1">
      <t>カイ</t>
    </rPh>
    <rPh sb="1" eb="2">
      <t>ベツ</t>
    </rPh>
    <rPh sb="2" eb="4">
      <t>ヨウト</t>
    </rPh>
    <rPh sb="4" eb="5">
      <t>ベツ</t>
    </rPh>
    <rPh sb="5" eb="8">
      <t>ユカメンセキ</t>
    </rPh>
    <rPh sb="9" eb="11">
      <t>ヨウト</t>
    </rPh>
    <rPh sb="11" eb="12">
      <t>ベツ</t>
    </rPh>
    <rPh sb="13" eb="15">
      <t>ヨウト</t>
    </rPh>
    <phoneticPr fontId="2"/>
  </si>
  <si>
    <t>（別紙）階別用途別床面積－用途別－用途1</t>
  </si>
  <si>
    <t>（別紙）階別用途別床面積－用途別－床面積1</t>
  </si>
  <si>
    <t>（別紙）階別用途別床面積－用途別－用途2</t>
  </si>
  <si>
    <t>（別紙）階別用途別床面積－用途別－床面積2</t>
  </si>
  <si>
    <t>（別紙）階別用途別床面積－用途別－用途3</t>
  </si>
  <si>
    <t>（別紙）階別用途別床面積－用途別－床面積3</t>
  </si>
  <si>
    <t>（別紙）階別用途別床面積－用途別－用途4</t>
  </si>
  <si>
    <t>（別紙）階別用途別床面積－用途別－床面積4</t>
  </si>
  <si>
    <t>（別紙）階別用途別床面積－用途別－用途5</t>
  </si>
  <si>
    <t>（別紙）階別用途別床面積－用途別－床面積5</t>
  </si>
  <si>
    <t>（別紙）階別用途別床面積－用途別－用途6</t>
  </si>
  <si>
    <t>（別紙）階別用途別床面積－用途別－床面積6</t>
  </si>
  <si>
    <t>（別紙）階別用途別床面積－用途別－用途7</t>
  </si>
  <si>
    <t>（別紙）階別用途別床面積－用途別－床面積7</t>
  </si>
  <si>
    <t>（別紙）階別用途別床面積－用途別－用途8</t>
  </si>
  <si>
    <t>（別紙）階別用途別床面積－用途別－床面積8</t>
  </si>
  <si>
    <t>（別紙）階別用途別床面積－用途別－用途9</t>
  </si>
  <si>
    <t>（別紙）階別用途別床面積－用途別－床面積9</t>
  </si>
  <si>
    <t>（別紙）階別用途別床面積－用途別－用途10</t>
  </si>
  <si>
    <t>（別紙）階別用途別床面積－用途別－床面積10</t>
  </si>
  <si>
    <t>（その他の所有者）</t>
    <rPh sb="5" eb="8">
      <t>ショユウシャ</t>
    </rPh>
    <phoneticPr fontId="2"/>
  </si>
  <si>
    <t>（その他の所有者２）</t>
    <rPh sb="5" eb="8">
      <t>ショユウシャ</t>
    </rPh>
    <phoneticPr fontId="2"/>
  </si>
  <si>
    <t>（その他の管理者）</t>
    <rPh sb="5" eb="8">
      <t>カンリシャ</t>
    </rPh>
    <phoneticPr fontId="2"/>
  </si>
  <si>
    <t>（その他の管理者２）</t>
    <rPh sb="5" eb="8">
      <t>カンリシャ</t>
    </rPh>
    <phoneticPr fontId="2"/>
  </si>
  <si>
    <t xml:space="preserve"> 既存不適格 ）</t>
    <rPh sb="1" eb="3">
      <t>キゾン</t>
    </rPh>
    <rPh sb="3" eb="6">
      <t>フテキカク</t>
    </rPh>
    <phoneticPr fontId="2"/>
  </si>
  <si>
    <t>※　下記のリストを消さないでください</t>
    <rPh sb="2" eb="4">
      <t>カキ</t>
    </rPh>
    <rPh sb="9" eb="10">
      <t>ケ</t>
    </rPh>
    <phoneticPr fontId="2"/>
  </si>
  <si>
    <t>■要是正　□その他</t>
    <rPh sb="1" eb="4">
      <t>ヨウゼセイ</t>
    </rPh>
    <rPh sb="8" eb="9">
      <t>タ</t>
    </rPh>
    <phoneticPr fontId="2"/>
  </si>
  <si>
    <t>□要是正　■その他</t>
    <rPh sb="1" eb="4">
      <t>ヨウゼセイ</t>
    </rPh>
    <rPh sb="8" eb="9">
      <t>タ</t>
    </rPh>
    <phoneticPr fontId="2"/>
  </si>
  <si>
    <t>□要是正　□その他</t>
    <rPh sb="1" eb="4">
      <t>ヨウゼセイ</t>
    </rPh>
    <rPh sb="8" eb="9">
      <t>タ</t>
    </rPh>
    <phoneticPr fontId="2"/>
  </si>
  <si>
    <t>https://www.city.sapporo.jp/toshi/k-shido/bosai/documents/2022gaihekitairusiryou.pdf</t>
    <phoneticPr fontId="2"/>
  </si>
  <si>
    <t>定期報告における外装仕上げ材（タイル等）の調査について（PDF版へのリンク）</t>
    <rPh sb="0" eb="4">
      <t>テイキホウコク</t>
    </rPh>
    <rPh sb="8" eb="12">
      <t>ガイソウシア</t>
    </rPh>
    <rPh sb="13" eb="14">
      <t>ザイ</t>
    </rPh>
    <rPh sb="18" eb="19">
      <t>トウ</t>
    </rPh>
    <rPh sb="21" eb="23">
      <t>チョウサ</t>
    </rPh>
    <rPh sb="31" eb="32">
      <t>バン</t>
    </rPh>
    <phoneticPr fontId="2"/>
  </si>
  <si>
    <t>【6.備考】</t>
    <phoneticPr fontId="2"/>
  </si>
  <si>
    <t>(※外壁全面打診調査等が必要な建物は履歴を確認してください。)</t>
    <phoneticPr fontId="2"/>
  </si>
  <si>
    <t>2025-1様式</t>
    <rPh sb="6" eb="8">
      <t>ヨウシキ</t>
    </rPh>
    <phoneticPr fontId="2"/>
  </si>
  <si>
    <t>令和７年度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</si>
</sst>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General;"/>
    <numFmt numFmtId="177" formatCode="#,##0.00_ "/>
    <numFmt numFmtId="178" formatCode="#,##0.000_);[Red]\(#,##0.000\)"/>
    <numFmt numFmtId="179" formatCode="0.00_);[Red]\(0.00\)"/>
    <numFmt numFmtId="180" formatCode="#,##0.00_ ;[Red]\-#,##0.00\ "/>
    <numFmt numFmtId="181" formatCode="[$]ggge&quot;年&quot;m&quot;月&quot;d&quot;日&quot;;@" x16r2:formatCode16="[$-ja-JP-x-gannen]ggge&quot;年&quot;m&quot;月&quot;d&quot;日&quot;;@"/>
  </numFmts>
  <fonts count="7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ゴシック"/>
      <family val="3"/>
      <charset val="128"/>
    </font>
    <font>
      <b/>
      <sz val="11"/>
      <name val="ＭＳ 明朝"/>
      <family val="1"/>
      <charset val="128"/>
    </font>
    <font>
      <b/>
      <sz val="10"/>
      <name val="ＭＳ Ｐゴシック"/>
      <family val="3"/>
      <charset val="128"/>
    </font>
    <font>
      <sz val="11"/>
      <name val="ＭＳ Ｐ明朝"/>
      <family val="1"/>
      <charset val="128"/>
    </font>
    <font>
      <b/>
      <sz val="11"/>
      <name val="ＭＳ Ｐ明朝"/>
      <family val="1"/>
      <charset val="128"/>
    </font>
    <font>
      <sz val="8"/>
      <name val="ＭＳ 明朝"/>
      <family val="1"/>
      <charset val="128"/>
    </font>
    <font>
      <sz val="8"/>
      <name val="ＭＳ ゴシック"/>
      <family val="3"/>
      <charset val="128"/>
    </font>
    <font>
      <sz val="10"/>
      <name val="ＭＳ ゴシック"/>
      <family val="3"/>
      <charset val="128"/>
    </font>
    <font>
      <sz val="11"/>
      <name val="ＭＳ ゴシック"/>
      <family val="3"/>
      <charset val="128"/>
    </font>
    <font>
      <sz val="10"/>
      <name val="ＭＳ 明朝"/>
      <family val="1"/>
      <charset val="128"/>
    </font>
    <font>
      <sz val="8"/>
      <name val="ＭＳ Ｐゴシック"/>
      <family val="3"/>
      <charset val="128"/>
    </font>
    <font>
      <b/>
      <sz val="8"/>
      <name val="ＭＳ ゴシック"/>
      <family val="3"/>
      <charset val="128"/>
    </font>
    <font>
      <b/>
      <sz val="8"/>
      <name val="ＭＳ 明朝"/>
      <family val="1"/>
      <charset val="128"/>
    </font>
    <font>
      <sz val="9"/>
      <name val="ＭＳ ゴシック"/>
      <family val="3"/>
      <charset val="128"/>
    </font>
    <font>
      <sz val="9"/>
      <name val="ＭＳ 明朝"/>
      <family val="1"/>
      <charset val="128"/>
    </font>
    <font>
      <sz val="12"/>
      <name val="ＭＳ 明朝"/>
      <family val="1"/>
      <charset val="128"/>
    </font>
    <font>
      <b/>
      <sz val="20"/>
      <name val="ＭＳ Ｐゴシック"/>
      <family val="3"/>
      <charset val="128"/>
    </font>
    <font>
      <b/>
      <sz val="11"/>
      <name val="ＭＳ Ｐゴシック"/>
      <family val="3"/>
      <charset val="128"/>
    </font>
    <font>
      <b/>
      <sz val="12"/>
      <color indexed="53"/>
      <name val="ＭＳ Ｐゴシック"/>
      <family val="3"/>
      <charset val="128"/>
    </font>
    <font>
      <b/>
      <sz val="14"/>
      <name val="ＭＳ Ｐゴシック"/>
      <family val="3"/>
      <charset val="128"/>
    </font>
    <font>
      <sz val="10.5"/>
      <name val="ＭＳ Ｐ明朝"/>
      <family val="1"/>
      <charset val="128"/>
    </font>
    <font>
      <b/>
      <sz val="10.5"/>
      <name val="ＭＳ Ｐゴシック"/>
      <family val="3"/>
      <charset val="128"/>
    </font>
    <font>
      <sz val="14"/>
      <name val="ＭＳ Ｐ明朝"/>
      <family val="1"/>
      <charset val="128"/>
    </font>
    <font>
      <b/>
      <sz val="18"/>
      <name val="ＭＳ Ｐゴシック"/>
      <family val="3"/>
      <charset val="128"/>
    </font>
    <font>
      <u/>
      <sz val="11"/>
      <name val="ＭＳ Ｐゴシック"/>
      <family val="3"/>
      <charset val="128"/>
    </font>
    <font>
      <b/>
      <u/>
      <sz val="11"/>
      <name val="ＭＳ Ｐゴシック"/>
      <family val="3"/>
      <charset val="128"/>
    </font>
    <font>
      <sz val="10.5"/>
      <name val="HG丸ｺﾞｼｯｸM-PRO"/>
      <family val="3"/>
      <charset val="128"/>
    </font>
    <font>
      <u/>
      <sz val="10.5"/>
      <name val="HG丸ｺﾞｼｯｸM-PRO"/>
      <family val="3"/>
      <charset val="128"/>
    </font>
    <font>
      <b/>
      <u/>
      <sz val="10.5"/>
      <name val="HG丸ｺﾞｼｯｸM-PRO"/>
      <family val="3"/>
      <charset val="128"/>
    </font>
    <font>
      <sz val="10.5"/>
      <name val="ＭＳ 明朝"/>
      <family val="1"/>
      <charset val="128"/>
    </font>
    <font>
      <sz val="12"/>
      <name val="ＭＳ Ｐ明朝"/>
      <family val="1"/>
      <charset val="128"/>
    </font>
    <font>
      <b/>
      <sz val="14"/>
      <color indexed="10"/>
      <name val="ＭＳ Ｐゴシック"/>
      <family val="3"/>
      <charset val="128"/>
    </font>
    <font>
      <b/>
      <sz val="11"/>
      <color indexed="81"/>
      <name val="ＭＳ Ｐゴシック"/>
      <family val="3"/>
      <charset val="128"/>
    </font>
    <font>
      <sz val="11"/>
      <color indexed="81"/>
      <name val="ＭＳ Ｐゴシック"/>
      <family val="3"/>
      <charset val="128"/>
    </font>
    <font>
      <i/>
      <sz val="11"/>
      <name val="ＭＳ Ｐ明朝"/>
      <family val="1"/>
      <charset val="128"/>
    </font>
    <font>
      <b/>
      <sz val="18"/>
      <name val="ＭＳ Ｐ明朝"/>
      <family val="1"/>
      <charset val="128"/>
    </font>
    <font>
      <b/>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E"/>
      <family val="3"/>
      <charset val="128"/>
    </font>
    <font>
      <sz val="20"/>
      <color rgb="FFFF0000"/>
      <name val="HGSｺﾞｼｯｸE"/>
      <family val="3"/>
      <charset val="128"/>
    </font>
    <font>
      <sz val="11"/>
      <color indexed="81"/>
      <name val="MS P ゴシック"/>
      <family val="3"/>
      <charset val="128"/>
    </font>
    <font>
      <sz val="10"/>
      <name val="ＭＳ Ｐゴシック"/>
      <family val="3"/>
      <charset val="128"/>
    </font>
    <font>
      <sz val="6"/>
      <name val="ＭＳ Ｐゴシック"/>
      <family val="2"/>
      <charset val="128"/>
      <scheme val="minor"/>
    </font>
    <font>
      <b/>
      <sz val="18"/>
      <name val="ＭＳ Ｐゴシック"/>
      <family val="3"/>
      <charset val="128"/>
      <scheme val="minor"/>
    </font>
    <font>
      <sz val="11"/>
      <color rgb="FFFF0000"/>
      <name val="ＭＳ Ｐゴシック"/>
      <family val="3"/>
      <charset val="128"/>
    </font>
    <font>
      <sz val="10"/>
      <name val="ＭＳ Ｐ明朝"/>
      <family val="1"/>
      <charset val="128"/>
    </font>
    <font>
      <sz val="12"/>
      <name val="HGSｺﾞｼｯｸE"/>
      <family val="3"/>
      <charset val="128"/>
    </font>
    <font>
      <sz val="11"/>
      <name val="HGSｺﾞｼｯｸE"/>
      <family val="3"/>
      <charset val="128"/>
    </font>
    <font>
      <sz val="10"/>
      <name val="HGSｺﾞｼｯｸE"/>
      <family val="3"/>
      <charset val="128"/>
    </font>
    <font>
      <sz val="11"/>
      <color indexed="81"/>
      <name val="ＭＳ Ｐゴシック"/>
      <family val="3"/>
      <charset val="128"/>
      <scheme val="minor"/>
    </font>
    <font>
      <sz val="10"/>
      <color indexed="81"/>
      <name val="MS P ゴシック"/>
      <family val="3"/>
      <charset val="128"/>
    </font>
    <font>
      <b/>
      <sz val="11"/>
      <color rgb="FFFF0000"/>
      <name val="ＭＳ Ｐゴシック"/>
      <family val="3"/>
      <charset val="128"/>
    </font>
    <font>
      <u val="double"/>
      <sz val="11"/>
      <color indexed="81"/>
      <name val="ＭＳ Ｐゴシック"/>
      <family val="3"/>
      <charset val="128"/>
    </font>
    <font>
      <b/>
      <sz val="11"/>
      <color indexed="53"/>
      <name val="ＭＳ Ｐゴシック"/>
      <family val="3"/>
      <charset val="128"/>
    </font>
    <font>
      <sz val="11"/>
      <color theme="0" tint="-0.499984740745262"/>
      <name val="ＭＳ Ｐ明朝"/>
      <family val="1"/>
      <charset val="128"/>
    </font>
    <font>
      <sz val="9"/>
      <color indexed="81"/>
      <name val="MS P ゴシック"/>
      <family val="3"/>
      <charset val="128"/>
    </font>
    <font>
      <u/>
      <sz val="11"/>
      <color theme="10"/>
      <name val="ＭＳ Ｐゴシック"/>
      <family val="3"/>
      <charset val="128"/>
    </font>
    <font>
      <sz val="10"/>
      <color indexed="81"/>
      <name val="ＭＳ Ｐゴシック"/>
      <family val="3"/>
      <charset val="128"/>
      <scheme val="minor"/>
    </font>
    <font>
      <sz val="11"/>
      <color theme="0" tint="-0.14999847407452621"/>
      <name val="ＭＳ Ｐ明朝"/>
      <family val="1"/>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rgb="FFFFFF99"/>
        <bgColor indexed="64"/>
      </patternFill>
    </fill>
  </fills>
  <borders count="77">
    <border>
      <left/>
      <right/>
      <top/>
      <bottom/>
      <diagonal/>
    </border>
    <border>
      <left/>
      <right/>
      <top/>
      <bottom style="thin">
        <color indexed="64"/>
      </bottom>
      <diagonal/>
    </border>
    <border>
      <left/>
      <right/>
      <top/>
      <bottom style="hair">
        <color indexed="64"/>
      </bottom>
      <diagonal/>
    </border>
    <border>
      <left style="thin">
        <color indexed="64"/>
      </left>
      <right/>
      <top/>
      <bottom/>
      <diagonal/>
    </border>
    <border>
      <left/>
      <right/>
      <top style="thin">
        <color indexed="64"/>
      </top>
      <bottom/>
      <diagonal/>
    </border>
    <border>
      <left/>
      <right/>
      <top style="hair">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0" borderId="0" applyNumberFormat="0" applyFill="0" applyBorder="0" applyAlignment="0" applyProtection="0">
      <alignment vertical="center"/>
    </xf>
    <xf numFmtId="0" fontId="44" fillId="30" borderId="68" applyNumberFormat="0" applyAlignment="0" applyProtection="0">
      <alignment vertical="center"/>
    </xf>
    <xf numFmtId="0" fontId="45" fillId="31" borderId="0" applyNumberFormat="0" applyBorder="0" applyAlignment="0" applyProtection="0">
      <alignment vertical="center"/>
    </xf>
    <xf numFmtId="0" fontId="1" fillId="3" borderId="69" applyNumberFormat="0" applyFont="0" applyAlignment="0" applyProtection="0">
      <alignment vertical="center"/>
    </xf>
    <xf numFmtId="0" fontId="46" fillId="0" borderId="70" applyNumberFormat="0" applyFill="0" applyAlignment="0" applyProtection="0">
      <alignment vertical="center"/>
    </xf>
    <xf numFmtId="0" fontId="47" fillId="32" borderId="0" applyNumberFormat="0" applyBorder="0" applyAlignment="0" applyProtection="0">
      <alignment vertical="center"/>
    </xf>
    <xf numFmtId="0" fontId="48" fillId="33" borderId="71" applyNumberFormat="0" applyAlignment="0" applyProtection="0">
      <alignment vertical="center"/>
    </xf>
    <xf numFmtId="0" fontId="49" fillId="0" borderId="0" applyNumberFormat="0" applyFill="0" applyBorder="0" applyAlignment="0" applyProtection="0">
      <alignment vertical="center"/>
    </xf>
    <xf numFmtId="38" fontId="1" fillId="0" borderId="0" applyFont="0" applyFill="0" applyBorder="0" applyAlignment="0" applyProtection="0">
      <alignment vertical="center"/>
    </xf>
    <xf numFmtId="0" fontId="50" fillId="0" borderId="72" applyNumberFormat="0" applyFill="0" applyAlignment="0" applyProtection="0">
      <alignment vertical="center"/>
    </xf>
    <xf numFmtId="0" fontId="51" fillId="0" borderId="73" applyNumberFormat="0" applyFill="0" applyAlignment="0" applyProtection="0">
      <alignment vertical="center"/>
    </xf>
    <xf numFmtId="0" fontId="52" fillId="0" borderId="74" applyNumberFormat="0" applyFill="0" applyAlignment="0" applyProtection="0">
      <alignment vertical="center"/>
    </xf>
    <xf numFmtId="0" fontId="52" fillId="0" borderId="0" applyNumberFormat="0" applyFill="0" applyBorder="0" applyAlignment="0" applyProtection="0">
      <alignment vertical="center"/>
    </xf>
    <xf numFmtId="0" fontId="53" fillId="0" borderId="75" applyNumberFormat="0" applyFill="0" applyAlignment="0" applyProtection="0">
      <alignment vertical="center"/>
    </xf>
    <xf numFmtId="0" fontId="54" fillId="33" borderId="76" applyNumberFormat="0" applyAlignment="0" applyProtection="0">
      <alignment vertical="center"/>
    </xf>
    <xf numFmtId="0" fontId="55" fillId="0" borderId="0" applyNumberFormat="0" applyFill="0" applyBorder="0" applyAlignment="0" applyProtection="0">
      <alignment vertical="center"/>
    </xf>
    <xf numFmtId="0" fontId="56" fillId="2" borderId="71" applyNumberFormat="0" applyAlignment="0" applyProtection="0">
      <alignment vertical="center"/>
    </xf>
    <xf numFmtId="0" fontId="1" fillId="0" borderId="0"/>
    <xf numFmtId="0" fontId="1" fillId="0" borderId="0"/>
    <xf numFmtId="0" fontId="57" fillId="34" borderId="0" applyNumberFormat="0" applyBorder="0" applyAlignment="0" applyProtection="0">
      <alignment vertical="center"/>
    </xf>
    <xf numFmtId="0" fontId="76" fillId="0" borderId="0" applyNumberFormat="0" applyFill="0" applyBorder="0" applyAlignment="0" applyProtection="0">
      <alignment vertical="center"/>
    </xf>
  </cellStyleXfs>
  <cellXfs count="784">
    <xf numFmtId="0" fontId="0" fillId="0" borderId="0" xfId="0" applyAlignment="1">
      <alignment vertical="center"/>
    </xf>
    <xf numFmtId="0" fontId="7" fillId="0" borderId="2" xfId="0" applyFont="1" applyFill="1" applyBorder="1" applyAlignment="1">
      <alignment vertical="center"/>
    </xf>
    <xf numFmtId="0" fontId="14" fillId="0" borderId="0" xfId="43" applyFont="1" applyBorder="1"/>
    <xf numFmtId="49" fontId="14" fillId="0" borderId="0" xfId="43" applyNumberFormat="1" applyFont="1" applyBorder="1"/>
    <xf numFmtId="49" fontId="9" fillId="0" borderId="18" xfId="43" applyNumberFormat="1" applyFont="1" applyBorder="1" applyAlignment="1">
      <alignment horizontal="center"/>
    </xf>
    <xf numFmtId="49" fontId="10" fillId="0" borderId="18" xfId="43" applyNumberFormat="1" applyFont="1" applyBorder="1" applyAlignment="1">
      <alignment horizontal="center"/>
    </xf>
    <xf numFmtId="0" fontId="10" fillId="0" borderId="18" xfId="43" applyFont="1" applyBorder="1" applyAlignment="1"/>
    <xf numFmtId="0" fontId="10" fillId="0" borderId="19" xfId="43" applyFont="1" applyBorder="1" applyAlignment="1"/>
    <xf numFmtId="0" fontId="10" fillId="0" borderId="20" xfId="43" applyFont="1" applyBorder="1" applyAlignment="1"/>
    <xf numFmtId="0" fontId="9" fillId="0" borderId="18" xfId="43" applyFont="1" applyBorder="1" applyAlignment="1"/>
    <xf numFmtId="0" fontId="9" fillId="0" borderId="19" xfId="43" applyFont="1" applyBorder="1" applyAlignment="1"/>
    <xf numFmtId="0" fontId="9" fillId="0" borderId="20" xfId="43" applyFont="1" applyBorder="1" applyAlignment="1"/>
    <xf numFmtId="49" fontId="9" fillId="0" borderId="18" xfId="43" applyNumberFormat="1" applyFont="1" applyBorder="1" applyAlignment="1">
      <alignment horizontal="center" wrapText="1"/>
    </xf>
    <xf numFmtId="49" fontId="9" fillId="0" borderId="18" xfId="43" applyNumberFormat="1" applyFont="1" applyFill="1" applyBorder="1" applyAlignment="1">
      <alignment horizontal="center"/>
    </xf>
    <xf numFmtId="49" fontId="9" fillId="0" borderId="21" xfId="43" applyNumberFormat="1" applyFont="1" applyBorder="1" applyAlignment="1">
      <alignment horizontal="center"/>
    </xf>
    <xf numFmtId="0" fontId="9" fillId="0" borderId="22" xfId="43" applyFont="1" applyBorder="1" applyAlignment="1">
      <alignment horizontal="left"/>
    </xf>
    <xf numFmtId="0" fontId="9" fillId="0" borderId="1" xfId="43" applyFont="1" applyBorder="1" applyAlignment="1"/>
    <xf numFmtId="0" fontId="9" fillId="0" borderId="23" xfId="43" applyFont="1" applyBorder="1" applyAlignment="1"/>
    <xf numFmtId="49" fontId="9" fillId="0" borderId="7" xfId="43" applyNumberFormat="1" applyFont="1" applyBorder="1" applyAlignment="1">
      <alignment horizontal="center"/>
    </xf>
    <xf numFmtId="0" fontId="9" fillId="0" borderId="19" xfId="43" applyFont="1" applyBorder="1" applyAlignment="1">
      <alignment wrapText="1"/>
    </xf>
    <xf numFmtId="0" fontId="9" fillId="0" borderId="20" xfId="43" applyFont="1" applyBorder="1" applyAlignment="1">
      <alignment wrapText="1"/>
    </xf>
    <xf numFmtId="49" fontId="9" fillId="0" borderId="0" xfId="43" applyNumberFormat="1" applyFont="1" applyBorder="1" applyAlignment="1">
      <alignment vertical="center"/>
    </xf>
    <xf numFmtId="0" fontId="9" fillId="0" borderId="0" xfId="43" applyFont="1" applyBorder="1" applyAlignment="1">
      <alignment wrapText="1"/>
    </xf>
    <xf numFmtId="0" fontId="9" fillId="0" borderId="0" xfId="43" applyFont="1" applyBorder="1" applyAlignment="1"/>
    <xf numFmtId="0" fontId="18" fillId="0" borderId="0" xfId="42" applyFont="1"/>
    <xf numFmtId="0" fontId="3" fillId="0" borderId="0" xfId="42" applyFont="1"/>
    <xf numFmtId="0" fontId="3" fillId="0" borderId="0" xfId="42" applyFont="1" applyBorder="1"/>
    <xf numFmtId="0" fontId="19" fillId="0" borderId="0" xfId="42" applyFont="1" applyAlignment="1"/>
    <xf numFmtId="0" fontId="18" fillId="0" borderId="20" xfId="42" applyFont="1" applyBorder="1" applyAlignment="1">
      <alignment horizontal="center" vertical="center" wrapText="1"/>
    </xf>
    <xf numFmtId="0" fontId="3" fillId="0" borderId="0" xfId="42" applyFont="1" applyAlignment="1">
      <alignment vertical="center"/>
    </xf>
    <xf numFmtId="0" fontId="18" fillId="0" borderId="24" xfId="42" applyFont="1" applyBorder="1" applyAlignment="1">
      <alignment horizontal="center" vertical="center" wrapText="1"/>
    </xf>
    <xf numFmtId="0" fontId="13" fillId="0" borderId="0" xfId="42" applyFont="1" applyBorder="1" applyAlignment="1">
      <alignment wrapText="1"/>
    </xf>
    <xf numFmtId="0" fontId="18" fillId="0" borderId="0" xfId="42" applyFont="1" applyBorder="1" applyAlignment="1">
      <alignment vertical="center" wrapText="1"/>
    </xf>
    <xf numFmtId="0" fontId="18" fillId="0" borderId="4" xfId="42" applyFont="1" applyBorder="1" applyAlignment="1">
      <alignment vertical="center" wrapText="1"/>
    </xf>
    <xf numFmtId="0" fontId="18" fillId="0" borderId="0" xfId="42" applyFont="1" applyBorder="1" applyAlignment="1">
      <alignment vertical="top"/>
    </xf>
    <xf numFmtId="0" fontId="18" fillId="0" borderId="0" xfId="42" applyFont="1" applyAlignment="1">
      <alignment vertical="top"/>
    </xf>
    <xf numFmtId="0" fontId="9" fillId="0" borderId="0" xfId="42" applyFont="1" applyAlignment="1">
      <alignment horizontal="justify"/>
    </xf>
    <xf numFmtId="49" fontId="10" fillId="0" borderId="21" xfId="43" applyNumberFormat="1" applyFont="1" applyBorder="1" applyAlignment="1">
      <alignment horizontal="center"/>
    </xf>
    <xf numFmtId="0" fontId="7" fillId="0" borderId="5" xfId="0" applyFont="1" applyFill="1" applyBorder="1" applyAlignment="1">
      <alignment vertical="center"/>
    </xf>
    <xf numFmtId="0" fontId="7" fillId="0" borderId="25" xfId="0" applyFont="1" applyFill="1" applyBorder="1" applyAlignment="1">
      <alignment vertical="center"/>
    </xf>
    <xf numFmtId="0" fontId="24" fillId="0" borderId="0" xfId="0" applyFont="1" applyAlignment="1">
      <alignment horizontal="right" vertical="top"/>
    </xf>
    <xf numFmtId="0" fontId="25" fillId="0" borderId="0" xfId="0" applyFont="1" applyAlignment="1">
      <alignment horizontal="center" vertical="center"/>
    </xf>
    <xf numFmtId="0" fontId="24" fillId="0" borderId="0" xfId="0" applyFont="1" applyAlignment="1">
      <alignment horizontal="left" vertical="top"/>
    </xf>
    <xf numFmtId="0" fontId="26" fillId="0" borderId="0" xfId="0" applyFont="1" applyAlignment="1">
      <alignment horizontal="right" vertical="top"/>
    </xf>
    <xf numFmtId="0" fontId="26" fillId="0" borderId="0" xfId="0" applyFont="1" applyAlignment="1">
      <alignment horizontal="left" vertical="top" wrapText="1"/>
    </xf>
    <xf numFmtId="0" fontId="7" fillId="0" borderId="0" xfId="0" applyFont="1" applyFill="1" applyAlignment="1">
      <alignment horizontal="right" vertical="center"/>
    </xf>
    <xf numFmtId="0" fontId="30" fillId="0" borderId="0" xfId="0" applyFont="1" applyAlignment="1">
      <alignment horizontal="right" vertical="top"/>
    </xf>
    <xf numFmtId="0" fontId="0" fillId="0" borderId="0" xfId="0" applyFont="1" applyFill="1" applyBorder="1" applyAlignment="1">
      <alignment vertical="center"/>
    </xf>
    <xf numFmtId="0" fontId="0" fillId="0" borderId="2" xfId="0" applyFont="1" applyFill="1" applyBorder="1" applyAlignment="1">
      <alignment vertical="center"/>
    </xf>
    <xf numFmtId="0" fontId="0" fillId="0" borderId="5" xfId="0" applyFont="1" applyFill="1" applyBorder="1" applyAlignment="1">
      <alignment vertical="center"/>
    </xf>
    <xf numFmtId="0" fontId="0" fillId="0" borderId="25" xfId="0" applyFont="1" applyFill="1" applyBorder="1" applyAlignment="1">
      <alignment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right" vertical="center"/>
    </xf>
    <xf numFmtId="0" fontId="9" fillId="0" borderId="21" xfId="43" applyFont="1" applyBorder="1" applyAlignment="1"/>
    <xf numFmtId="0" fontId="9" fillId="0" borderId="4" xfId="43" applyFont="1" applyBorder="1" applyAlignment="1"/>
    <xf numFmtId="0" fontId="9" fillId="0" borderId="27" xfId="43" applyFont="1" applyBorder="1" applyAlignment="1"/>
    <xf numFmtId="0" fontId="10" fillId="0" borderId="21" xfId="43" applyFont="1" applyBorder="1" applyAlignment="1"/>
    <xf numFmtId="0" fontId="10" fillId="0" borderId="4" xfId="43" applyFont="1" applyBorder="1" applyAlignment="1"/>
    <xf numFmtId="0" fontId="10" fillId="0" borderId="27" xfId="43" applyFont="1" applyBorder="1" applyAlignment="1"/>
    <xf numFmtId="0" fontId="21" fillId="0" borderId="0" xfId="0" applyFont="1" applyFill="1" applyAlignment="1">
      <alignment vertical="center"/>
    </xf>
    <xf numFmtId="0" fontId="21" fillId="0" borderId="0" xfId="0" applyFont="1" applyFill="1" applyAlignment="1">
      <alignment horizontal="left" vertical="center"/>
    </xf>
    <xf numFmtId="0" fontId="14" fillId="0" borderId="2" xfId="0" applyFont="1" applyFill="1" applyBorder="1" applyAlignment="1">
      <alignment vertical="center"/>
    </xf>
    <xf numFmtId="0" fontId="14" fillId="0" borderId="0" xfId="0" applyFont="1" applyFill="1" applyAlignment="1">
      <alignment vertical="center"/>
    </xf>
    <xf numFmtId="0" fontId="0" fillId="0" borderId="62" xfId="0" applyFont="1" applyFill="1" applyBorder="1" applyAlignment="1">
      <alignment vertical="center"/>
    </xf>
    <xf numFmtId="0" fontId="0" fillId="0" borderId="63" xfId="0" applyFont="1" applyFill="1" applyBorder="1" applyAlignment="1">
      <alignment vertical="center"/>
    </xf>
    <xf numFmtId="0" fontId="0" fillId="0" borderId="64" xfId="0" applyFont="1" applyFill="1" applyBorder="1" applyAlignment="1">
      <alignment vertical="center"/>
    </xf>
    <xf numFmtId="0" fontId="0" fillId="0" borderId="65" xfId="0" applyFont="1" applyFill="1" applyBorder="1" applyAlignment="1">
      <alignment vertical="center"/>
    </xf>
    <xf numFmtId="0" fontId="0" fillId="0" borderId="66" xfId="0" applyFont="1" applyFill="1" applyBorder="1" applyAlignment="1">
      <alignment vertical="center"/>
    </xf>
    <xf numFmtId="0" fontId="0" fillId="0" borderId="67" xfId="0" applyFont="1" applyFill="1" applyBorder="1" applyAlignment="1">
      <alignment vertical="center"/>
    </xf>
    <xf numFmtId="0" fontId="7" fillId="0" borderId="0" xfId="0" applyFont="1" applyBorder="1" applyAlignment="1" applyProtection="1">
      <alignment vertical="center"/>
    </xf>
    <xf numFmtId="0" fontId="0" fillId="0" borderId="0" xfId="0" applyFont="1" applyAlignment="1" applyProtection="1">
      <alignment vertical="center"/>
    </xf>
    <xf numFmtId="0" fontId="6" fillId="0" borderId="0" xfId="0" applyFont="1" applyAlignment="1" applyProtection="1">
      <alignment vertical="center"/>
    </xf>
    <xf numFmtId="0" fontId="7" fillId="0" borderId="0" xfId="0" applyFont="1" applyBorder="1" applyAlignment="1" applyProtection="1">
      <alignment vertical="top" wrapText="1"/>
    </xf>
    <xf numFmtId="176" fontId="0" fillId="0" borderId="0" xfId="0" applyNumberFormat="1" applyFont="1" applyAlignment="1" applyProtection="1">
      <alignment vertical="center"/>
    </xf>
    <xf numFmtId="0" fontId="21" fillId="0" borderId="0" xfId="0" applyFont="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top"/>
    </xf>
    <xf numFmtId="0" fontId="0" fillId="0" borderId="0" xfId="0" applyFont="1" applyBorder="1" applyAlignment="1" applyProtection="1">
      <alignment vertical="center"/>
    </xf>
    <xf numFmtId="0" fontId="3" fillId="0" borderId="0" xfId="0" applyFont="1" applyBorder="1" applyAlignment="1" applyProtection="1">
      <alignment vertical="center"/>
    </xf>
    <xf numFmtId="0" fontId="0" fillId="0" borderId="0" xfId="0" applyFont="1" applyFill="1" applyBorder="1" applyAlignment="1" applyProtection="1">
      <alignment vertical="center"/>
    </xf>
    <xf numFmtId="0" fontId="7" fillId="0" borderId="0" xfId="0" applyFont="1" applyBorder="1" applyAlignment="1" applyProtection="1">
      <alignment horizontal="center" vertical="top"/>
    </xf>
    <xf numFmtId="0" fontId="7" fillId="0" borderId="0" xfId="0" applyFont="1" applyAlignment="1" applyProtection="1">
      <alignment horizontal="center" vertical="top"/>
    </xf>
    <xf numFmtId="0" fontId="7" fillId="0" borderId="0" xfId="0" applyFont="1" applyAlignment="1" applyProtection="1">
      <alignment vertical="center" shrinkToFit="1"/>
    </xf>
    <xf numFmtId="0" fontId="7" fillId="0" borderId="0" xfId="0" applyFont="1" applyBorder="1" applyAlignment="1" applyProtection="1">
      <alignment vertical="top" shrinkToFit="1"/>
    </xf>
    <xf numFmtId="0" fontId="7" fillId="0" borderId="0" xfId="0" applyFont="1" applyAlignment="1" applyProtection="1">
      <alignment vertical="top" wrapText="1"/>
    </xf>
    <xf numFmtId="0" fontId="7" fillId="0" borderId="0" xfId="0" applyFont="1" applyAlignment="1" applyProtection="1">
      <alignment vertical="top"/>
    </xf>
    <xf numFmtId="0" fontId="0" fillId="0" borderId="0" xfId="0" applyFont="1" applyFill="1" applyAlignment="1" applyProtection="1">
      <alignment vertical="center"/>
    </xf>
    <xf numFmtId="0" fontId="0" fillId="0" borderId="0" xfId="0" applyFont="1" applyAlignment="1" applyProtection="1">
      <alignment horizontal="right" vertical="center"/>
    </xf>
    <xf numFmtId="0" fontId="61" fillId="0" borderId="0" xfId="0" applyFont="1" applyBorder="1" applyAlignment="1" applyProtection="1">
      <alignment vertical="center"/>
    </xf>
    <xf numFmtId="0" fontId="0" fillId="0" borderId="0" xfId="0" applyFont="1" applyAlignment="1" applyProtection="1">
      <alignment vertical="center" shrinkToFit="1"/>
    </xf>
    <xf numFmtId="0" fontId="0" fillId="0" borderId="0" xfId="0" applyFont="1" applyBorder="1" applyAlignment="1" applyProtection="1">
      <alignment vertical="center" shrinkToFit="1"/>
    </xf>
    <xf numFmtId="0" fontId="0" fillId="0" borderId="0" xfId="0" applyFont="1" applyFill="1" applyBorder="1" applyAlignment="1" applyProtection="1">
      <alignment vertical="center" shrinkToFit="1"/>
    </xf>
    <xf numFmtId="0" fontId="61" fillId="0" borderId="0" xfId="0" applyFont="1" applyAlignment="1" applyProtection="1">
      <alignment horizontal="center" vertical="center"/>
    </xf>
    <xf numFmtId="0" fontId="7" fillId="0" borderId="0" xfId="0" applyFont="1" applyFill="1" applyBorder="1" applyAlignment="1" applyProtection="1">
      <alignment horizontal="right" vertical="center"/>
      <protection locked="0"/>
    </xf>
    <xf numFmtId="0" fontId="7" fillId="0" borderId="1" xfId="0" applyFont="1" applyFill="1" applyBorder="1" applyAlignment="1" applyProtection="1">
      <alignment vertical="center"/>
      <protection locked="0"/>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7" fillId="0" borderId="0" xfId="0" applyFont="1" applyBorder="1" applyAlignment="1" applyProtection="1">
      <alignment vertical="top"/>
      <protection locked="0"/>
    </xf>
    <xf numFmtId="0" fontId="7" fillId="0" borderId="4" xfId="0" applyFont="1" applyBorder="1" applyAlignment="1" applyProtection="1">
      <alignment horizontal="right" vertical="center"/>
      <protection locked="0"/>
    </xf>
    <xf numFmtId="0" fontId="7" fillId="0" borderId="4" xfId="0" applyFont="1" applyBorder="1" applyAlignment="1" applyProtection="1">
      <alignment horizontal="left" vertical="center"/>
      <protection locked="0"/>
    </xf>
    <xf numFmtId="0" fontId="7" fillId="0" borderId="2" xfId="0" applyFont="1" applyFill="1" applyBorder="1" applyAlignment="1" applyProtection="1">
      <alignment vertical="center"/>
      <protection locked="0"/>
    </xf>
    <xf numFmtId="0" fontId="7" fillId="0" borderId="2" xfId="0" applyFont="1" applyFill="1" applyBorder="1" applyAlignment="1" applyProtection="1">
      <alignment horizontal="right" vertical="center" shrinkToFit="1"/>
      <protection locked="0"/>
    </xf>
    <xf numFmtId="0" fontId="7" fillId="0" borderId="2" xfId="0" applyFont="1" applyFill="1" applyBorder="1" applyAlignment="1" applyProtection="1">
      <alignment horizontal="right" vertical="center"/>
      <protection locked="0"/>
    </xf>
    <xf numFmtId="0" fontId="7" fillId="0" borderId="2"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left" vertical="center"/>
      <protection locked="0"/>
    </xf>
    <xf numFmtId="179" fontId="7" fillId="0" borderId="2" xfId="0" applyNumberFormat="1" applyFont="1" applyFill="1" applyBorder="1" applyAlignment="1" applyProtection="1">
      <alignment horizontal="right" vertical="center" shrinkToFit="1"/>
      <protection locked="0"/>
    </xf>
    <xf numFmtId="0" fontId="7" fillId="0" borderId="1" xfId="0" applyFont="1" applyFill="1" applyBorder="1" applyAlignment="1" applyProtection="1">
      <alignment horizontal="right" vertical="center"/>
      <protection locked="0"/>
    </xf>
    <xf numFmtId="0" fontId="7" fillId="0" borderId="1" xfId="0" applyFont="1" applyFill="1" applyBorder="1" applyAlignment="1" applyProtection="1">
      <alignment horizontal="left" vertical="center"/>
      <protection locked="0"/>
    </xf>
    <xf numFmtId="0" fontId="21" fillId="5" borderId="7" xfId="0"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8" fillId="35" borderId="7" xfId="0" applyFont="1" applyFill="1" applyBorder="1" applyAlignment="1" applyProtection="1">
      <alignment horizontal="center" vertical="center"/>
      <protection locked="0"/>
    </xf>
    <xf numFmtId="0" fontId="7" fillId="0" borderId="0"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0" xfId="0" applyFont="1" applyAlignment="1" applyProtection="1">
      <alignment vertical="center"/>
      <protection locked="0"/>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0" xfId="0" applyFont="1" applyBorder="1" applyAlignment="1" applyProtection="1">
      <alignment vertical="top" wrapText="1"/>
      <protection locked="0"/>
    </xf>
    <xf numFmtId="0" fontId="7" fillId="0" borderId="0" xfId="0" applyFont="1" applyBorder="1" applyAlignment="1" applyProtection="1">
      <alignment horizontal="left" vertical="center"/>
      <protection locked="0"/>
    </xf>
    <xf numFmtId="0" fontId="0" fillId="0" borderId="7" xfId="0" applyFont="1" applyBorder="1" applyAlignment="1" applyProtection="1">
      <alignment vertical="center"/>
    </xf>
    <xf numFmtId="0" fontId="10"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0" xfId="0" applyFont="1" applyAlignment="1" applyProtection="1">
      <alignment vertical="center"/>
      <protection locked="0"/>
    </xf>
    <xf numFmtId="0" fontId="13" fillId="0" borderId="0" xfId="0" applyFont="1" applyBorder="1" applyAlignment="1" applyProtection="1">
      <alignment vertical="center"/>
      <protection locked="0"/>
    </xf>
    <xf numFmtId="0" fontId="9" fillId="0" borderId="6" xfId="0" applyFont="1"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8" xfId="0" applyFont="1" applyBorder="1" applyAlignment="1" applyProtection="1">
      <alignment vertical="center"/>
      <protection locked="0"/>
    </xf>
    <xf numFmtId="0" fontId="9" fillId="0" borderId="0"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protection locked="0"/>
    </xf>
    <xf numFmtId="0" fontId="9" fillId="0" borderId="13" xfId="0" quotePrefix="1" applyFont="1" applyFill="1" applyBorder="1" applyAlignment="1" applyProtection="1">
      <alignment horizontal="center" vertical="top"/>
      <protection locked="0"/>
    </xf>
    <xf numFmtId="0" fontId="16" fillId="0" borderId="7" xfId="0" applyFont="1" applyBorder="1" applyAlignment="1" applyProtection="1">
      <alignment horizontal="center" vertical="center"/>
      <protection locked="0"/>
    </xf>
    <xf numFmtId="0" fontId="16" fillId="0" borderId="17" xfId="0" applyFont="1" applyBorder="1" applyAlignment="1" applyProtection="1">
      <alignment horizontal="center" vertical="center" shrinkToFit="1"/>
      <protection locked="0"/>
    </xf>
    <xf numFmtId="0" fontId="16" fillId="0" borderId="17" xfId="0" applyFont="1" applyBorder="1" applyAlignment="1" applyProtection="1">
      <alignment horizontal="center" vertical="center"/>
      <protection locked="0"/>
    </xf>
    <xf numFmtId="0" fontId="9" fillId="0" borderId="13" xfId="0" quotePrefix="1" applyFont="1" applyBorder="1" applyAlignment="1" applyProtection="1">
      <alignment horizontal="center" vertical="top"/>
      <protection locked="0"/>
    </xf>
    <xf numFmtId="0" fontId="9" fillId="0" borderId="0" xfId="0" applyFont="1" applyAlignment="1" applyProtection="1">
      <alignment horizontal="center" vertical="center"/>
      <protection locked="0"/>
    </xf>
    <xf numFmtId="49" fontId="9" fillId="0" borderId="13" xfId="0" quotePrefix="1" applyNumberFormat="1" applyFont="1" applyBorder="1" applyAlignment="1" applyProtection="1">
      <alignment horizontal="center" vertical="top"/>
      <protection locked="0"/>
    </xf>
    <xf numFmtId="0" fontId="9" fillId="0" borderId="14" xfId="0" quotePrefix="1" applyFont="1" applyBorder="1" applyAlignment="1" applyProtection="1">
      <alignment horizontal="center" vertical="top"/>
      <protection locked="0"/>
    </xf>
    <xf numFmtId="0" fontId="9" fillId="0" borderId="11" xfId="0" applyFont="1" applyBorder="1" applyAlignment="1" applyProtection="1">
      <alignment vertical="center"/>
      <protection locked="0"/>
    </xf>
    <xf numFmtId="0" fontId="16" fillId="0" borderId="11" xfId="0" applyFont="1" applyBorder="1" applyAlignment="1" applyProtection="1">
      <alignment horizontal="center" vertical="center"/>
      <protection locked="0"/>
    </xf>
    <xf numFmtId="0" fontId="16" fillId="0" borderId="26" xfId="0" applyFont="1" applyBorder="1" applyAlignment="1" applyProtection="1">
      <alignment horizontal="center" vertical="center" shrinkToFit="1"/>
      <protection locked="0"/>
    </xf>
    <xf numFmtId="0" fontId="9" fillId="0" borderId="13" xfId="0" quotePrefix="1" applyFont="1" applyBorder="1" applyAlignment="1" applyProtection="1">
      <alignment horizontal="center" vertical="top" wrapText="1"/>
      <protection locked="0"/>
    </xf>
    <xf numFmtId="0" fontId="9" fillId="0" borderId="14" xfId="0" quotePrefix="1" applyFont="1" applyBorder="1" applyAlignment="1" applyProtection="1">
      <alignment horizontal="center" vertical="top" wrapText="1"/>
      <protection locked="0"/>
    </xf>
    <xf numFmtId="0" fontId="9" fillId="0" borderId="13" xfId="0" quotePrefix="1" applyFont="1" applyFill="1" applyBorder="1" applyAlignment="1" applyProtection="1">
      <alignment horizontal="center" vertical="top" wrapText="1"/>
      <protection locked="0"/>
    </xf>
    <xf numFmtId="49" fontId="9" fillId="0" borderId="13" xfId="0" quotePrefix="1" applyNumberFormat="1" applyFont="1" applyFill="1" applyBorder="1" applyAlignment="1" applyProtection="1">
      <alignment horizontal="center" vertical="top" wrapText="1"/>
      <protection locked="0"/>
    </xf>
    <xf numFmtId="0" fontId="9" fillId="0" borderId="0" xfId="0" applyFont="1" applyFill="1" applyBorder="1" applyAlignment="1" applyProtection="1">
      <alignment horizontal="center" vertical="top" wrapText="1"/>
      <protection locked="0"/>
    </xf>
    <xf numFmtId="49" fontId="9" fillId="0" borderId="13" xfId="0" quotePrefix="1" applyNumberFormat="1" applyFont="1" applyBorder="1" applyAlignment="1" applyProtection="1">
      <alignment horizontal="center" vertical="top" wrapText="1"/>
      <protection locked="0"/>
    </xf>
    <xf numFmtId="0" fontId="9" fillId="0" borderId="7" xfId="0" applyFont="1" applyBorder="1" applyAlignment="1" applyProtection="1">
      <alignment horizontal="left" vertical="top" wrapText="1"/>
      <protection locked="0"/>
    </xf>
    <xf numFmtId="49" fontId="9" fillId="0" borderId="14" xfId="0" quotePrefix="1" applyNumberFormat="1" applyFont="1" applyBorder="1" applyAlignment="1" applyProtection="1">
      <alignment horizontal="center" vertical="top"/>
      <protection locked="0"/>
    </xf>
    <xf numFmtId="0" fontId="15" fillId="0" borderId="12" xfId="0" quotePrefix="1" applyFont="1" applyBorder="1" applyAlignment="1" applyProtection="1">
      <alignment horizontal="center" vertical="top"/>
      <protection locked="0"/>
    </xf>
    <xf numFmtId="0" fontId="9" fillId="0" borderId="29" xfId="0" quotePrefix="1" applyFont="1" applyBorder="1" applyAlignment="1" applyProtection="1">
      <alignment horizontal="right" vertical="top"/>
      <protection locked="0"/>
    </xf>
    <xf numFmtId="0" fontId="9"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9" fillId="0" borderId="0" xfId="0" quotePrefix="1" applyFont="1" applyBorder="1" applyAlignment="1" applyProtection="1">
      <alignment horizontal="right" vertical="top"/>
      <protection locked="0"/>
    </xf>
    <xf numFmtId="0" fontId="0" fillId="0" borderId="28" xfId="0" applyBorder="1" applyAlignment="1" applyProtection="1">
      <alignment horizontal="left" vertical="center"/>
      <protection locked="0"/>
    </xf>
    <xf numFmtId="0" fontId="9" fillId="0" borderId="15"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9" fillId="0" borderId="13" xfId="0" applyFont="1" applyBorder="1" applyAlignment="1" applyProtection="1">
      <alignment horizontal="center" vertical="center"/>
      <protection locked="0"/>
    </xf>
    <xf numFmtId="0" fontId="9" fillId="0" borderId="17" xfId="0" applyFont="1" applyBorder="1" applyAlignment="1" applyProtection="1">
      <alignment horizontal="center" vertical="center" wrapText="1"/>
      <protection locked="0"/>
    </xf>
    <xf numFmtId="0" fontId="9" fillId="0" borderId="13" xfId="0" applyFont="1" applyBorder="1" applyAlignment="1" applyProtection="1">
      <alignment vertical="center" shrinkToFit="1"/>
      <protection locked="0"/>
    </xf>
    <xf numFmtId="0" fontId="9" fillId="0" borderId="17" xfId="0" applyFont="1" applyBorder="1" applyAlignment="1" applyProtection="1">
      <alignment vertical="center" shrinkToFit="1"/>
      <protection locked="0"/>
    </xf>
    <xf numFmtId="0" fontId="9" fillId="0" borderId="14" xfId="0" applyFont="1" applyBorder="1" applyAlignment="1" applyProtection="1">
      <alignment vertical="center" shrinkToFit="1"/>
      <protection locked="0"/>
    </xf>
    <xf numFmtId="0" fontId="9" fillId="0" borderId="26" xfId="0" applyFont="1" applyBorder="1" applyAlignment="1" applyProtection="1">
      <alignment vertical="center" shrinkToFit="1"/>
      <protection locked="0"/>
    </xf>
    <xf numFmtId="0" fontId="9" fillId="0" borderId="0" xfId="0" applyFont="1" applyFill="1" applyAlignment="1" applyProtection="1">
      <alignment horizontal="right" vertical="top"/>
      <protection locked="0"/>
    </xf>
    <xf numFmtId="0" fontId="9" fillId="0" borderId="0" xfId="0" applyFont="1" applyAlignment="1" applyProtection="1">
      <alignment horizontal="right" vertical="top"/>
      <protection locked="0"/>
    </xf>
    <xf numFmtId="0" fontId="0" fillId="0" borderId="0" xfId="0" applyFont="1" applyAlignment="1" applyProtection="1">
      <alignment vertical="center"/>
      <protection locked="0"/>
    </xf>
    <xf numFmtId="0" fontId="6" fillId="0" borderId="0" xfId="0" applyFont="1" applyAlignment="1" applyProtection="1">
      <alignment vertical="center"/>
      <protection locked="0"/>
    </xf>
    <xf numFmtId="0" fontId="61" fillId="0" borderId="0" xfId="0" applyFont="1" applyBorder="1" applyAlignment="1" applyProtection="1">
      <alignment vertical="center"/>
      <protection locked="0"/>
    </xf>
    <xf numFmtId="0" fontId="61" fillId="0" borderId="0" xfId="0" applyFont="1" applyBorder="1" applyAlignment="1" applyProtection="1">
      <alignment horizontal="center" vertical="center"/>
      <protection locked="0"/>
    </xf>
    <xf numFmtId="0" fontId="59" fillId="0" borderId="0" xfId="0" applyFont="1" applyFill="1" applyBorder="1" applyAlignment="1" applyProtection="1">
      <alignment vertical="center" wrapText="1"/>
      <protection locked="0"/>
    </xf>
    <xf numFmtId="0" fontId="58" fillId="0" borderId="0" xfId="0" applyFont="1" applyBorder="1" applyAlignment="1" applyProtection="1">
      <alignment horizontal="center" vertical="top"/>
      <protection locked="0"/>
    </xf>
    <xf numFmtId="0" fontId="0" fillId="0" borderId="0" xfId="0" applyFont="1" applyBorder="1" applyAlignment="1" applyProtection="1">
      <alignment vertical="center" shrinkToFit="1"/>
      <protection locked="0"/>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vertical="center" shrinkToFit="1"/>
      <protection locked="0"/>
    </xf>
    <xf numFmtId="0" fontId="7" fillId="0" borderId="0" xfId="0" applyFont="1" applyAlignment="1" applyProtection="1">
      <alignment vertical="top" wrapText="1"/>
      <protection locked="0"/>
    </xf>
    <xf numFmtId="0" fontId="0" fillId="0" borderId="0" xfId="0" applyProtection="1">
      <alignment vertical="center"/>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shrinkToFit="1"/>
      <protection locked="0"/>
    </xf>
    <xf numFmtId="0" fontId="7" fillId="0" borderId="1" xfId="0" applyFont="1" applyBorder="1" applyAlignment="1" applyProtection="1">
      <alignment horizontal="right" vertical="center"/>
      <protection locked="0"/>
    </xf>
    <xf numFmtId="0" fontId="7" fillId="0" borderId="19" xfId="0" applyFont="1" applyBorder="1" applyAlignment="1" applyProtection="1">
      <alignment horizontal="right" vertical="center"/>
      <protection locked="0"/>
    </xf>
    <xf numFmtId="0" fontId="7" fillId="0" borderId="18"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9"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27" xfId="0" applyFont="1" applyBorder="1" applyAlignment="1" applyProtection="1">
      <alignment vertical="center"/>
      <protection locked="0"/>
    </xf>
    <xf numFmtId="0" fontId="39" fillId="0" borderId="27" xfId="0" applyFont="1" applyFill="1" applyBorder="1" applyAlignment="1" applyProtection="1">
      <alignment horizontal="center" vertical="center"/>
      <protection locked="0"/>
    </xf>
    <xf numFmtId="0" fontId="39" fillId="0" borderId="9"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34" fillId="0" borderId="9" xfId="0" applyFont="1" applyFill="1" applyBorder="1" applyAlignment="1" applyProtection="1">
      <alignment horizontal="right" vertical="center"/>
      <protection locked="0"/>
    </xf>
    <xf numFmtId="0" fontId="7" fillId="0" borderId="23"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39" fillId="0" borderId="23" xfId="0" applyFont="1" applyFill="1" applyBorder="1" applyAlignment="1" applyProtection="1">
      <alignment horizontal="center" vertical="center"/>
      <protection locked="0"/>
    </xf>
    <xf numFmtId="0" fontId="7" fillId="0" borderId="34" xfId="0" applyFont="1" applyBorder="1" applyAlignment="1" applyProtection="1">
      <alignment vertical="center"/>
      <protection locked="0"/>
    </xf>
    <xf numFmtId="0" fontId="7" fillId="0" borderId="3" xfId="0" applyFont="1" applyFill="1" applyBorder="1" applyAlignment="1" applyProtection="1">
      <alignment vertical="center"/>
      <protection locked="0"/>
    </xf>
    <xf numFmtId="0" fontId="7" fillId="0" borderId="0" xfId="0" applyFont="1" applyFill="1" applyAlignment="1" applyProtection="1">
      <alignment vertical="center"/>
      <protection locked="0"/>
    </xf>
    <xf numFmtId="176" fontId="40" fillId="0" borderId="0" xfId="0" applyNumberFormat="1" applyFont="1" applyFill="1" applyBorder="1" applyAlignment="1" applyProtection="1">
      <alignment vertical="center"/>
      <protection locked="0"/>
    </xf>
    <xf numFmtId="0" fontId="7" fillId="0" borderId="0" xfId="0" applyNumberFormat="1" applyFont="1" applyFill="1" applyBorder="1" applyAlignment="1" applyProtection="1">
      <alignment vertical="center" shrinkToFit="1"/>
      <protection locked="0"/>
    </xf>
    <xf numFmtId="176" fontId="40" fillId="0" borderId="1" xfId="0" applyNumberFormat="1" applyFont="1" applyFill="1" applyBorder="1" applyAlignment="1" applyProtection="1">
      <alignment vertical="center"/>
      <protection locked="0"/>
    </xf>
    <xf numFmtId="0" fontId="7" fillId="0" borderId="1" xfId="0" applyNumberFormat="1" applyFont="1" applyFill="1" applyBorder="1" applyAlignment="1" applyProtection="1">
      <alignment vertical="center" shrinkToFit="1"/>
      <protection locked="0"/>
    </xf>
    <xf numFmtId="0" fontId="7" fillId="0" borderId="1" xfId="0" applyNumberFormat="1" applyFont="1" applyFill="1" applyBorder="1" applyAlignment="1" applyProtection="1">
      <alignment horizontal="right" vertical="center" shrinkToFit="1"/>
      <protection locked="0"/>
    </xf>
    <xf numFmtId="0" fontId="7" fillId="0" borderId="1" xfId="0" applyFont="1" applyFill="1" applyBorder="1" applyAlignment="1" applyProtection="1">
      <alignment horizontal="left" vertical="center" shrinkToFit="1"/>
      <protection locked="0"/>
    </xf>
    <xf numFmtId="0" fontId="7" fillId="0" borderId="0" xfId="0" applyFont="1" applyFill="1" applyAlignment="1" applyProtection="1">
      <alignment horizontal="right" vertical="center"/>
      <protection locked="0"/>
    </xf>
    <xf numFmtId="0" fontId="8" fillId="0" borderId="0" xfId="0" applyFont="1" applyFill="1" applyBorder="1" applyAlignment="1" applyProtection="1">
      <alignment vertical="center"/>
      <protection locked="0"/>
    </xf>
    <xf numFmtId="0" fontId="7" fillId="0" borderId="0" xfId="0" applyFont="1" applyFill="1" applyAlignment="1" applyProtection="1">
      <alignment vertical="center" shrinkToFit="1"/>
      <protection locked="0"/>
    </xf>
    <xf numFmtId="0" fontId="7" fillId="0" borderId="0" xfId="0" applyFont="1" applyFill="1" applyBorder="1" applyAlignment="1" applyProtection="1">
      <alignment horizontal="left" vertical="center" shrinkToFit="1"/>
      <protection locked="0"/>
    </xf>
    <xf numFmtId="0" fontId="8" fillId="0" borderId="1"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9" fillId="0" borderId="0" xfId="0" applyFont="1" applyBorder="1" applyAlignment="1" applyProtection="1">
      <alignment horizontal="right" vertical="center"/>
    </xf>
    <xf numFmtId="0" fontId="7" fillId="0" borderId="2" xfId="0" applyFont="1" applyFill="1" applyBorder="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Border="1" applyAlignment="1">
      <alignment vertical="center"/>
    </xf>
    <xf numFmtId="0" fontId="0" fillId="0" borderId="0" xfId="0" applyFont="1" applyFill="1" applyAlignment="1">
      <alignment vertical="center"/>
    </xf>
    <xf numFmtId="0" fontId="66" fillId="0" borderId="0" xfId="0" applyFont="1" applyAlignment="1" applyProtection="1">
      <alignment horizontal="center" vertical="center"/>
    </xf>
    <xf numFmtId="0" fontId="68" fillId="0" borderId="0" xfId="0" applyFont="1" applyBorder="1" applyAlignment="1" applyProtection="1">
      <alignment horizontal="right" vertical="center"/>
    </xf>
    <xf numFmtId="0" fontId="68" fillId="0" borderId="0" xfId="0" applyFont="1" applyAlignment="1" applyProtection="1">
      <alignment horizontal="right" vertical="center"/>
    </xf>
    <xf numFmtId="0" fontId="67" fillId="0" borderId="0" xfId="0" applyFont="1" applyAlignment="1" applyProtection="1">
      <alignment horizontal="left" vertical="center"/>
    </xf>
    <xf numFmtId="0" fontId="20" fillId="0" borderId="19" xfId="0" applyFont="1" applyFill="1" applyBorder="1" applyAlignment="1">
      <alignment vertical="center"/>
    </xf>
    <xf numFmtId="0" fontId="0" fillId="0" borderId="18" xfId="0" applyFont="1" applyFill="1" applyBorder="1" applyAlignment="1">
      <alignment vertical="center"/>
    </xf>
    <xf numFmtId="0" fontId="0" fillId="0" borderId="0" xfId="0" applyFont="1" applyAlignment="1" applyProtection="1">
      <alignment horizontal="center" vertical="center"/>
    </xf>
    <xf numFmtId="0" fontId="0" fillId="0" borderId="33" xfId="0" applyFont="1" applyBorder="1" applyAlignment="1" applyProtection="1">
      <alignment vertical="center" wrapText="1"/>
    </xf>
    <xf numFmtId="0" fontId="0" fillId="0" borderId="34" xfId="0" applyFont="1" applyBorder="1" applyAlignment="1" applyProtection="1">
      <alignment vertical="center" wrapText="1"/>
    </xf>
    <xf numFmtId="0" fontId="0" fillId="0" borderId="24" xfId="0" applyFont="1" applyBorder="1" applyAlignment="1" applyProtection="1">
      <alignment vertical="center" wrapText="1"/>
    </xf>
    <xf numFmtId="0" fontId="0" fillId="0" borderId="0" xfId="0" applyAlignment="1"/>
    <xf numFmtId="0" fontId="65" fillId="0" borderId="0" xfId="0" applyFont="1" applyFill="1" applyBorder="1" applyAlignment="1" applyProtection="1">
      <alignment vertical="center"/>
      <protection locked="0"/>
    </xf>
    <xf numFmtId="0" fontId="64" fillId="0" borderId="0" xfId="0" applyFont="1" applyAlignment="1"/>
    <xf numFmtId="0" fontId="0" fillId="0" borderId="0" xfId="0" applyFill="1" applyAlignment="1"/>
    <xf numFmtId="0" fontId="0" fillId="0" borderId="0" xfId="0" applyFont="1" applyAlignment="1"/>
    <xf numFmtId="0" fontId="64" fillId="0" borderId="0" xfId="0" applyFont="1" applyFill="1" applyAlignment="1"/>
    <xf numFmtId="0" fontId="7" fillId="0" borderId="0"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0" xfId="0" applyFont="1" applyFill="1" applyBorder="1" applyAlignment="1" applyProtection="1">
      <alignment vertical="center"/>
      <protection locked="0"/>
    </xf>
    <xf numFmtId="0" fontId="7" fillId="0" borderId="19" xfId="0" applyFont="1" applyFill="1" applyBorder="1" applyAlignment="1" applyProtection="1">
      <alignment vertical="center"/>
    </xf>
    <xf numFmtId="0" fontId="7" fillId="0" borderId="0" xfId="0" applyFont="1" applyFill="1" applyBorder="1" applyAlignment="1" applyProtection="1">
      <alignment horizontal="right" vertical="center"/>
      <protection locked="0"/>
    </xf>
    <xf numFmtId="0" fontId="21" fillId="0" borderId="0" xfId="0" applyFont="1" applyBorder="1" applyAlignment="1" applyProtection="1">
      <alignment vertical="center"/>
    </xf>
    <xf numFmtId="0" fontId="7" fillId="0" borderId="0" xfId="0" applyFont="1" applyFill="1" applyBorder="1" applyAlignment="1" applyProtection="1">
      <alignment horizontal="right" vertical="center" shrinkToFit="1"/>
      <protection locked="0"/>
    </xf>
    <xf numFmtId="0" fontId="7" fillId="0" borderId="0" xfId="0" applyFont="1" applyFill="1" applyBorder="1" applyAlignment="1" applyProtection="1">
      <alignment vertical="center" shrinkToFit="1"/>
      <protection locked="0"/>
    </xf>
    <xf numFmtId="0" fontId="7" fillId="0" borderId="0" xfId="0" applyFont="1" applyFill="1" applyAlignment="1" applyProtection="1">
      <alignment vertical="center"/>
    </xf>
    <xf numFmtId="0" fontId="7" fillId="0" borderId="0" xfId="0" applyFont="1" applyFill="1" applyAlignment="1" applyProtection="1">
      <alignment horizontal="right" vertical="center"/>
    </xf>
    <xf numFmtId="0" fontId="6" fillId="0" borderId="0" xfId="0" applyFont="1" applyFill="1" applyAlignment="1" applyProtection="1">
      <alignment vertical="center"/>
    </xf>
    <xf numFmtId="0" fontId="3"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right" vertical="center"/>
    </xf>
    <xf numFmtId="0" fontId="0"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3" fillId="0" borderId="4" xfId="0" applyNumberFormat="1" applyFont="1" applyFill="1" applyBorder="1" applyAlignment="1" applyProtection="1">
      <alignment vertical="center"/>
    </xf>
    <xf numFmtId="0" fontId="0" fillId="0" borderId="4"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3" fillId="0" borderId="0" xfId="0" applyFont="1" applyFill="1" applyAlignment="1" applyProtection="1">
      <alignment vertical="center"/>
    </xf>
    <xf numFmtId="0" fontId="7" fillId="0" borderId="0" xfId="0" applyFont="1" applyFill="1" applyBorder="1" applyAlignment="1" applyProtection="1">
      <alignment vertical="center"/>
    </xf>
    <xf numFmtId="0"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center" shrinkToFit="1"/>
    </xf>
    <xf numFmtId="0" fontId="7" fillId="0" borderId="18" xfId="0" applyFont="1" applyFill="1" applyBorder="1" applyAlignment="1" applyProtection="1">
      <alignment vertical="center"/>
    </xf>
    <xf numFmtId="0" fontId="7" fillId="0" borderId="20" xfId="0" applyFont="1" applyFill="1" applyBorder="1" applyAlignment="1" applyProtection="1">
      <alignment vertical="center"/>
    </xf>
    <xf numFmtId="0" fontId="27" fillId="0" borderId="27" xfId="0" applyFont="1" applyFill="1" applyBorder="1" applyAlignment="1" applyProtection="1">
      <alignment horizontal="center" vertical="center"/>
    </xf>
    <xf numFmtId="0" fontId="7" fillId="0" borderId="3" xfId="0" applyFont="1" applyFill="1" applyBorder="1" applyAlignment="1" applyProtection="1">
      <alignment vertical="center"/>
    </xf>
    <xf numFmtId="0" fontId="7" fillId="0" borderId="9" xfId="0" applyFont="1" applyFill="1" applyBorder="1" applyAlignment="1" applyProtection="1">
      <alignment vertical="center"/>
    </xf>
    <xf numFmtId="0" fontId="27" fillId="0" borderId="9" xfId="0" applyFont="1" applyFill="1" applyBorder="1" applyAlignment="1" applyProtection="1">
      <alignment horizontal="center" vertical="center"/>
    </xf>
    <xf numFmtId="0" fontId="21"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7" fillId="0" borderId="9" xfId="0" applyFont="1" applyFill="1" applyBorder="1" applyAlignment="1" applyProtection="1">
      <alignment horizontal="right" vertical="center"/>
    </xf>
    <xf numFmtId="0" fontId="7" fillId="0" borderId="1" xfId="0" applyFont="1" applyFill="1" applyBorder="1" applyAlignment="1" applyProtection="1">
      <alignment vertical="center"/>
    </xf>
    <xf numFmtId="0" fontId="27" fillId="0" borderId="23"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shrinkToFit="1"/>
    </xf>
    <xf numFmtId="0" fontId="3" fillId="0" borderId="4" xfId="0" applyNumberFormat="1" applyFont="1" applyFill="1" applyBorder="1" applyAlignment="1" applyProtection="1">
      <alignment horizontal="center" vertical="center"/>
    </xf>
    <xf numFmtId="176" fontId="21" fillId="0" borderId="7"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top"/>
    </xf>
    <xf numFmtId="0" fontId="7" fillId="0" borderId="4" xfId="0" applyNumberFormat="1" applyFont="1" applyFill="1" applyBorder="1" applyAlignment="1" applyProtection="1">
      <alignment horizontal="left" vertical="center"/>
    </xf>
    <xf numFmtId="0" fontId="7" fillId="0" borderId="4" xfId="0" applyNumberFormat="1" applyFont="1" applyFill="1" applyBorder="1" applyAlignment="1" applyProtection="1">
      <alignment vertical="center"/>
    </xf>
    <xf numFmtId="0" fontId="7" fillId="0" borderId="0" xfId="0" applyFont="1" applyFill="1" applyBorder="1" applyAlignment="1" applyProtection="1">
      <alignment horizontal="right" vertical="center"/>
    </xf>
    <xf numFmtId="176"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xf>
    <xf numFmtId="176" fontId="8" fillId="0" borderId="0" xfId="0" applyNumberFormat="1" applyFont="1" applyFill="1" applyBorder="1" applyAlignment="1" applyProtection="1">
      <alignment horizontal="center" vertical="center"/>
    </xf>
    <xf numFmtId="176" fontId="3"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horizontal="center" vertical="center" shrinkToFit="1"/>
    </xf>
    <xf numFmtId="0" fontId="0" fillId="0" borderId="1" xfId="0" applyNumberFormat="1" applyFont="1" applyFill="1" applyBorder="1" applyAlignment="1" applyProtection="1">
      <alignment horizontal="center" vertical="center" shrinkToFit="1"/>
    </xf>
    <xf numFmtId="0" fontId="0" fillId="0" borderId="1" xfId="0" applyNumberFormat="1" applyFont="1" applyFill="1" applyBorder="1" applyAlignment="1" applyProtection="1">
      <alignment vertical="center"/>
    </xf>
    <xf numFmtId="0" fontId="7" fillId="0" borderId="1"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7" fillId="0" borderId="4" xfId="0" applyFont="1" applyFill="1" applyBorder="1" applyAlignment="1" applyProtection="1">
      <alignment horizontal="right" vertical="center"/>
    </xf>
    <xf numFmtId="0" fontId="7" fillId="0" borderId="4" xfId="0" applyFont="1" applyFill="1" applyBorder="1" applyAlignment="1" applyProtection="1">
      <alignment horizontal="left" vertical="center"/>
    </xf>
    <xf numFmtId="0" fontId="7" fillId="0" borderId="0" xfId="0" applyFont="1" applyBorder="1" applyAlignment="1" applyProtection="1">
      <alignment horizontal="left" vertical="center"/>
    </xf>
    <xf numFmtId="0" fontId="7" fillId="0" borderId="0" xfId="0" applyFont="1" applyFill="1" applyBorder="1" applyAlignment="1" applyProtection="1">
      <alignment vertical="center" shrinkToFit="1"/>
    </xf>
    <xf numFmtId="178" fontId="0" fillId="0" borderId="0" xfId="0" applyNumberFormat="1" applyFont="1" applyFill="1" applyAlignment="1" applyProtection="1">
      <alignment vertical="center"/>
    </xf>
    <xf numFmtId="0" fontId="7" fillId="0" borderId="2" xfId="0" applyNumberFormat="1" applyFont="1" applyFill="1" applyBorder="1" applyAlignment="1" applyProtection="1">
      <alignment vertical="center"/>
    </xf>
    <xf numFmtId="0" fontId="7" fillId="0" borderId="2" xfId="0" applyFont="1" applyFill="1" applyBorder="1" applyAlignment="1" applyProtection="1">
      <alignment vertical="center"/>
    </xf>
    <xf numFmtId="0" fontId="7" fillId="0" borderId="2" xfId="0" applyFont="1" applyFill="1" applyBorder="1" applyAlignment="1" applyProtection="1">
      <alignment vertical="center" shrinkToFit="1"/>
    </xf>
    <xf numFmtId="0" fontId="7" fillId="0" borderId="2" xfId="0" applyFont="1" applyFill="1" applyBorder="1" applyAlignment="1" applyProtection="1">
      <alignment horizontal="right" vertical="center"/>
    </xf>
    <xf numFmtId="0" fontId="7" fillId="0" borderId="2" xfId="0" applyFont="1" applyFill="1" applyBorder="1" applyAlignment="1" applyProtection="1">
      <alignment horizontal="left" vertical="center"/>
    </xf>
    <xf numFmtId="0" fontId="7" fillId="0" borderId="2" xfId="0" applyFont="1" applyBorder="1" applyAlignment="1" applyProtection="1">
      <alignment vertical="center"/>
    </xf>
    <xf numFmtId="0" fontId="7" fillId="0" borderId="2" xfId="0" applyFont="1" applyBorder="1" applyAlignment="1" applyProtection="1">
      <alignment horizontal="left" vertical="center"/>
    </xf>
    <xf numFmtId="0" fontId="7" fillId="0" borderId="1" xfId="0" applyFont="1" applyFill="1" applyBorder="1" applyAlignment="1" applyProtection="1">
      <alignment horizontal="right" vertical="center"/>
    </xf>
    <xf numFmtId="0" fontId="7" fillId="0" borderId="1" xfId="0" applyFont="1" applyFill="1" applyBorder="1" applyAlignment="1" applyProtection="1">
      <alignment horizontal="left" vertical="center"/>
    </xf>
    <xf numFmtId="0" fontId="7" fillId="0" borderId="4" xfId="0" applyNumberFormat="1" applyFont="1" applyFill="1" applyBorder="1" applyAlignment="1" applyProtection="1">
      <alignment horizontal="right" vertical="center"/>
    </xf>
    <xf numFmtId="0" fontId="21" fillId="0" borderId="7"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176" fontId="3" fillId="0" borderId="0" xfId="0" applyNumberFormat="1" applyFont="1" applyFill="1" applyAlignment="1" applyProtection="1">
      <alignment vertical="center"/>
    </xf>
    <xf numFmtId="0" fontId="7" fillId="0" borderId="0" xfId="0" applyNumberFormat="1" applyFont="1" applyFill="1" applyBorder="1" applyAlignment="1" applyProtection="1">
      <alignment vertical="center" shrinkToFit="1"/>
    </xf>
    <xf numFmtId="176" fontId="3" fillId="0" borderId="1" xfId="0" applyNumberFormat="1" applyFont="1" applyFill="1" applyBorder="1" applyAlignment="1" applyProtection="1">
      <alignment vertical="center"/>
    </xf>
    <xf numFmtId="0" fontId="7" fillId="0" borderId="1" xfId="0" applyNumberFormat="1" applyFont="1" applyFill="1" applyBorder="1" applyAlignment="1" applyProtection="1">
      <alignment vertical="center" shrinkToFit="1"/>
    </xf>
    <xf numFmtId="176" fontId="21" fillId="0" borderId="0" xfId="0" applyNumberFormat="1" applyFont="1" applyFill="1" applyBorder="1" applyAlignment="1" applyProtection="1">
      <alignment horizontal="center" vertical="center"/>
    </xf>
    <xf numFmtId="0" fontId="21" fillId="0" borderId="7" xfId="0" applyFont="1" applyFill="1" applyBorder="1" applyAlignment="1" applyProtection="1">
      <alignment horizontal="center" vertical="center"/>
    </xf>
    <xf numFmtId="176" fontId="7" fillId="0" borderId="0" xfId="0" applyNumberFormat="1" applyFont="1" applyFill="1" applyBorder="1" applyAlignment="1" applyProtection="1">
      <alignment vertical="center" shrinkToFit="1"/>
    </xf>
    <xf numFmtId="0" fontId="0" fillId="0" borderId="0" xfId="0" applyFont="1" applyFill="1" applyAlignment="1" applyProtection="1">
      <alignment vertical="center" shrinkToFit="1"/>
    </xf>
    <xf numFmtId="176"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left" vertical="center"/>
    </xf>
    <xf numFmtId="0" fontId="33"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0" fontId="0" fillId="0" borderId="0" xfId="0" applyNumberFormat="1" applyFont="1" applyFill="1" applyAlignment="1" applyProtection="1">
      <alignment vertical="center"/>
    </xf>
    <xf numFmtId="0" fontId="0" fillId="0" borderId="0" xfId="0" applyFont="1" applyAlignment="1">
      <alignment horizontal="right"/>
    </xf>
    <xf numFmtId="0" fontId="0" fillId="0" borderId="0" xfId="0" applyAlignment="1">
      <alignment horizontal="right" vertical="center"/>
    </xf>
    <xf numFmtId="0" fontId="7" fillId="0" borderId="0"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0" xfId="0" applyFont="1" applyFill="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64" fillId="0" borderId="0" xfId="0" applyFont="1" applyAlignment="1">
      <alignment horizontal="right"/>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Fill="1" applyAlignment="1">
      <alignment horizontal="left" vertical="center"/>
    </xf>
    <xf numFmtId="0" fontId="0" fillId="0" borderId="0" xfId="0" applyNumberFormat="1" applyAlignment="1">
      <alignment vertical="center"/>
    </xf>
    <xf numFmtId="0" fontId="0" fillId="0" borderId="0" xfId="0" applyNumberFormat="1" applyAlignment="1">
      <alignment horizontal="left" vertical="center"/>
    </xf>
    <xf numFmtId="0" fontId="0" fillId="0" borderId="0" xfId="0" applyBorder="1" applyProtection="1">
      <alignment vertical="center"/>
      <protection locked="0"/>
    </xf>
    <xf numFmtId="0" fontId="71" fillId="0" borderId="0" xfId="0" applyFont="1" applyAlignment="1" applyProtection="1">
      <alignment horizontal="right" vertical="center"/>
    </xf>
    <xf numFmtId="0" fontId="8" fillId="36" borderId="7" xfId="0" applyFont="1" applyFill="1" applyBorder="1" applyAlignment="1" applyProtection="1">
      <alignment horizontal="center" vertical="center"/>
    </xf>
    <xf numFmtId="0" fontId="18" fillId="0" borderId="7" xfId="42" applyFont="1" applyBorder="1" applyAlignment="1">
      <alignment horizontal="center" vertical="center" wrapText="1"/>
    </xf>
    <xf numFmtId="0" fontId="17" fillId="0" borderId="9" xfId="42" applyFont="1" applyBorder="1" applyAlignment="1" applyProtection="1">
      <alignment horizontal="center" vertical="center" wrapText="1"/>
      <protection locked="0"/>
    </xf>
    <xf numFmtId="0" fontId="17" fillId="0" borderId="7" xfId="42" applyFont="1" applyBorder="1" applyAlignment="1" applyProtection="1">
      <alignment horizontal="center" vertical="center" wrapText="1"/>
      <protection locked="0"/>
    </xf>
    <xf numFmtId="0" fontId="7" fillId="0" borderId="0" xfId="0" applyFont="1" applyFill="1" applyAlignment="1">
      <alignment horizontal="left" vertical="center"/>
    </xf>
    <xf numFmtId="0" fontId="21" fillId="0" borderId="7" xfId="0" applyFont="1" applyFill="1" applyBorder="1" applyAlignment="1">
      <alignment horizontal="center" vertical="center"/>
    </xf>
    <xf numFmtId="0" fontId="7" fillId="0" borderId="4"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21" xfId="0" applyFont="1" applyFill="1" applyBorder="1" applyAlignment="1" applyProtection="1">
      <alignment vertical="center"/>
      <protection locked="0"/>
    </xf>
    <xf numFmtId="0" fontId="7" fillId="0" borderId="27"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3" xfId="0" applyFont="1" applyFill="1" applyBorder="1" applyAlignment="1" applyProtection="1">
      <alignment horizontal="center" vertical="center"/>
      <protection locked="0"/>
    </xf>
    <xf numFmtId="0" fontId="7" fillId="0" borderId="22" xfId="0" applyFont="1" applyFill="1" applyBorder="1" applyAlignment="1" applyProtection="1">
      <alignment vertical="center"/>
      <protection locked="0"/>
    </xf>
    <xf numFmtId="0" fontId="7" fillId="0" borderId="23"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right" vertical="center"/>
      <protection locked="0"/>
    </xf>
    <xf numFmtId="0" fontId="7" fillId="0" borderId="0" xfId="0" applyFont="1" applyBorder="1" applyAlignment="1" applyProtection="1">
      <alignment vertical="center"/>
      <protection locked="0"/>
    </xf>
    <xf numFmtId="0" fontId="7" fillId="0" borderId="19"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0" xfId="0" applyFont="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19" xfId="0" applyFont="1" applyBorder="1" applyAlignment="1" applyProtection="1">
      <alignment vertical="center"/>
      <protection locked="0"/>
    </xf>
    <xf numFmtId="0" fontId="7" fillId="0" borderId="0" xfId="0" applyFont="1" applyBorder="1" applyAlignment="1" applyProtection="1">
      <alignment horizontal="left" vertical="center"/>
      <protection locked="0"/>
    </xf>
    <xf numFmtId="0" fontId="7" fillId="0" borderId="0" xfId="0" applyFont="1" applyFill="1" applyBorder="1" applyAlignment="1" applyProtection="1">
      <alignment vertical="center"/>
      <protection locked="0"/>
    </xf>
    <xf numFmtId="0" fontId="8" fillId="0" borderId="0"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0" xfId="0" applyFont="1" applyAlignment="1" applyProtection="1">
      <alignment horizontal="right" vertical="center"/>
      <protection locked="0"/>
    </xf>
    <xf numFmtId="0" fontId="10" fillId="0" borderId="18" xfId="43" applyFont="1" applyBorder="1" applyAlignment="1"/>
    <xf numFmtId="0" fontId="10" fillId="0" borderId="19" xfId="43" applyFont="1" applyBorder="1" applyAlignment="1"/>
    <xf numFmtId="0" fontId="10" fillId="0" borderId="20" xfId="43" applyFont="1" applyBorder="1" applyAlignment="1"/>
    <xf numFmtId="0" fontId="9" fillId="0" borderId="18" xfId="43" applyFont="1" applyBorder="1" applyAlignment="1"/>
    <xf numFmtId="0" fontId="9" fillId="0" borderId="19" xfId="43" applyFont="1" applyBorder="1" applyAlignment="1"/>
    <xf numFmtId="0" fontId="9" fillId="0" borderId="20" xfId="43" applyFont="1" applyBorder="1" applyAlignment="1"/>
    <xf numFmtId="0" fontId="9" fillId="0" borderId="21" xfId="43" applyFont="1" applyBorder="1" applyAlignment="1"/>
    <xf numFmtId="0" fontId="9" fillId="0" borderId="4" xfId="43" applyFont="1" applyBorder="1" applyAlignment="1"/>
    <xf numFmtId="0" fontId="9" fillId="0" borderId="27" xfId="43" applyFont="1" applyBorder="1" applyAlignment="1"/>
    <xf numFmtId="0" fontId="71" fillId="0" borderId="0" xfId="42" applyFont="1"/>
    <xf numFmtId="17" fontId="0" fillId="0" borderId="0" xfId="0" applyNumberFormat="1" applyAlignment="1">
      <alignment vertical="center"/>
    </xf>
    <xf numFmtId="0" fontId="76" fillId="0" borderId="0" xfId="45" applyAlignment="1" applyProtection="1">
      <alignment vertical="center"/>
      <protection locked="0"/>
    </xf>
    <xf numFmtId="0" fontId="7" fillId="0" borderId="0"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1" xfId="0" applyFont="1" applyBorder="1" applyAlignment="1" applyProtection="1">
      <alignment vertical="center"/>
      <protection locked="0"/>
    </xf>
    <xf numFmtId="0" fontId="78" fillId="0" borderId="0" xfId="0" applyFont="1" applyBorder="1" applyAlignment="1" applyProtection="1">
      <alignment vertical="center"/>
      <protection locked="0"/>
    </xf>
    <xf numFmtId="0" fontId="23" fillId="0" borderId="0" xfId="0" applyFont="1" applyAlignment="1">
      <alignment horizontal="left" vertical="center"/>
    </xf>
    <xf numFmtId="0" fontId="35" fillId="0" borderId="0" xfId="0" applyFont="1" applyAlignment="1">
      <alignment horizontal="center" vertical="center"/>
    </xf>
    <xf numFmtId="0" fontId="24" fillId="4" borderId="0" xfId="0" applyFont="1" applyFill="1" applyAlignment="1">
      <alignment horizontal="right" vertical="top"/>
    </xf>
    <xf numFmtId="0" fontId="0" fillId="4" borderId="0" xfId="0" applyFill="1" applyAlignment="1">
      <alignment vertical="top"/>
    </xf>
    <xf numFmtId="0" fontId="7" fillId="0" borderId="7" xfId="0" applyFont="1" applyFill="1" applyBorder="1" applyAlignment="1">
      <alignment horizontal="center" vertical="center"/>
    </xf>
    <xf numFmtId="0" fontId="7" fillId="0" borderId="7" xfId="0" applyFont="1" applyFill="1" applyBorder="1" applyAlignment="1">
      <alignment horizontal="right" vertical="center"/>
    </xf>
    <xf numFmtId="0" fontId="7" fillId="0" borderId="25" xfId="0" applyFont="1" applyFill="1" applyBorder="1" applyAlignment="1">
      <alignment horizontal="left" vertical="center" wrapText="1"/>
    </xf>
    <xf numFmtId="0" fontId="7" fillId="0" borderId="0" xfId="0" applyFont="1" applyFill="1" applyAlignment="1">
      <alignment horizontal="left" vertical="center"/>
    </xf>
    <xf numFmtId="0" fontId="20" fillId="0" borderId="19" xfId="0" applyFont="1" applyFill="1" applyBorder="1" applyAlignment="1">
      <alignment horizontal="left" vertical="center"/>
    </xf>
    <xf numFmtId="0" fontId="20" fillId="0" borderId="20" xfId="0" applyFont="1" applyFill="1" applyBorder="1" applyAlignment="1">
      <alignment horizontal="left" vertical="center"/>
    </xf>
    <xf numFmtId="0" fontId="20" fillId="0" borderId="19" xfId="0" applyFont="1" applyFill="1" applyBorder="1" applyAlignment="1" applyProtection="1">
      <alignment horizontal="center" vertical="center"/>
      <protection locked="0"/>
    </xf>
    <xf numFmtId="0" fontId="7" fillId="0" borderId="0" xfId="0" applyFont="1" applyFill="1" applyAlignment="1">
      <alignment horizontal="left" vertical="center" wrapText="1"/>
    </xf>
    <xf numFmtId="0" fontId="7" fillId="0" borderId="2" xfId="0" applyFont="1" applyFill="1" applyBorder="1" applyAlignment="1">
      <alignment horizontal="left" vertical="center"/>
    </xf>
    <xf numFmtId="0" fontId="7" fillId="0" borderId="2" xfId="0" applyFont="1" applyFill="1" applyBorder="1" applyAlignment="1">
      <alignment horizontal="center" vertical="center"/>
    </xf>
    <xf numFmtId="176"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vertical="center"/>
    </xf>
    <xf numFmtId="0" fontId="0" fillId="0" borderId="0" xfId="0" applyFont="1" applyFill="1" applyAlignment="1" applyProtection="1">
      <alignment horizontal="right" vertical="center"/>
    </xf>
    <xf numFmtId="0" fontId="7" fillId="0" borderId="0" xfId="0" applyFont="1" applyFill="1" applyBorder="1" applyAlignment="1" applyProtection="1">
      <alignment horizontal="right" vertical="center"/>
    </xf>
    <xf numFmtId="0" fontId="7" fillId="0" borderId="0" xfId="0" applyFont="1" applyFill="1" applyBorder="1" applyAlignment="1" applyProtection="1">
      <alignment horizontal="center" vertical="center" shrinkToFit="1"/>
    </xf>
    <xf numFmtId="0" fontId="0" fillId="0" borderId="0" xfId="0" applyFont="1" applyFill="1" applyAlignment="1" applyProtection="1">
      <alignment horizontal="center" vertical="center" shrinkToFit="1"/>
    </xf>
    <xf numFmtId="179" fontId="7" fillId="0" borderId="0" xfId="0" applyNumberFormat="1" applyFont="1" applyFill="1" applyBorder="1" applyAlignment="1" applyProtection="1">
      <alignment horizontal="right" vertical="center" shrinkToFit="1"/>
    </xf>
    <xf numFmtId="179" fontId="7" fillId="0" borderId="0" xfId="0" applyNumberFormat="1" applyFont="1" applyFill="1" applyAlignment="1" applyProtection="1">
      <alignment horizontal="right" vertical="center" shrinkToFit="1"/>
    </xf>
    <xf numFmtId="0" fontId="7" fillId="0" borderId="0" xfId="0" applyFont="1" applyFill="1" applyBorder="1" applyAlignment="1" applyProtection="1">
      <alignment horizontal="right" vertical="center" shrinkToFit="1"/>
    </xf>
    <xf numFmtId="177" fontId="7" fillId="0" borderId="0" xfId="0" applyNumberFormat="1" applyFont="1" applyFill="1" applyBorder="1" applyAlignment="1" applyProtection="1">
      <alignment horizontal="right" vertical="center" shrinkToFit="1"/>
    </xf>
    <xf numFmtId="177" fontId="0" fillId="0" borderId="0" xfId="0" applyNumberFormat="1" applyFont="1" applyFill="1" applyAlignment="1" applyProtection="1">
      <alignment horizontal="right" vertical="center" shrinkToFit="1"/>
    </xf>
    <xf numFmtId="0" fontId="7" fillId="0" borderId="2" xfId="0" applyFont="1" applyFill="1" applyBorder="1" applyAlignment="1" applyProtection="1">
      <alignment horizontal="center" vertical="center" shrinkToFit="1"/>
    </xf>
    <xf numFmtId="0" fontId="7"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xf>
    <xf numFmtId="179" fontId="7" fillId="0" borderId="2" xfId="0" applyNumberFormat="1" applyFont="1" applyFill="1" applyBorder="1" applyAlignment="1" applyProtection="1">
      <alignment horizontal="right" vertical="center" shrinkToFit="1"/>
    </xf>
    <xf numFmtId="177" fontId="7" fillId="0" borderId="1" xfId="0" applyNumberFormat="1" applyFont="1" applyFill="1" applyBorder="1" applyAlignment="1" applyProtection="1">
      <alignment horizontal="right" vertical="center" shrinkToFit="1"/>
    </xf>
    <xf numFmtId="0" fontId="7" fillId="0" borderId="0" xfId="0" applyNumberFormat="1" applyFont="1" applyFill="1" applyBorder="1" applyAlignment="1" applyProtection="1">
      <alignment horizontal="left" vertical="center" shrinkToFit="1"/>
    </xf>
    <xf numFmtId="0" fontId="7" fillId="0" borderId="1" xfId="0" applyNumberFormat="1" applyFont="1" applyFill="1" applyBorder="1" applyAlignment="1" applyProtection="1">
      <alignment horizontal="left" vertical="center" shrinkToFit="1"/>
    </xf>
    <xf numFmtId="0" fontId="7" fillId="35" borderId="0" xfId="0" applyNumberFormat="1" applyFont="1" applyFill="1" applyBorder="1" applyAlignment="1" applyProtection="1">
      <alignment vertical="center"/>
      <protection locked="0"/>
    </xf>
    <xf numFmtId="0" fontId="0" fillId="35" borderId="0" xfId="0" applyFont="1" applyFill="1" applyAlignment="1" applyProtection="1">
      <alignment vertical="center"/>
      <protection locked="0"/>
    </xf>
    <xf numFmtId="177" fontId="0" fillId="0" borderId="0" xfId="0" applyNumberFormat="1"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xf>
    <xf numFmtId="0" fontId="7" fillId="0" borderId="0" xfId="0" applyNumberFormat="1" applyFont="1" applyFill="1" applyBorder="1" applyAlignment="1" applyProtection="1">
      <alignment horizontal="center" vertical="center" shrinkToFit="1"/>
    </xf>
    <xf numFmtId="0" fontId="7"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3" fillId="0" borderId="4" xfId="0" applyNumberFormat="1" applyFont="1" applyFill="1" applyBorder="1" applyAlignment="1" applyProtection="1">
      <alignment vertical="center"/>
    </xf>
    <xf numFmtId="0" fontId="0" fillId="0" borderId="4" xfId="0" applyFont="1" applyFill="1" applyBorder="1" applyAlignment="1" applyProtection="1">
      <alignment vertical="center"/>
    </xf>
    <xf numFmtId="0" fontId="0" fillId="0" borderId="0" xfId="0" applyFont="1" applyFill="1" applyAlignment="1" applyProtection="1">
      <alignment vertical="center" shrinkToFit="1"/>
    </xf>
    <xf numFmtId="181" fontId="7" fillId="0" borderId="3" xfId="0" applyNumberFormat="1" applyFont="1" applyFill="1" applyBorder="1" applyAlignment="1" applyProtection="1">
      <alignment horizontal="center" vertical="center"/>
      <protection locked="0"/>
    </xf>
    <xf numFmtId="181" fontId="7" fillId="0" borderId="0" xfId="0" applyNumberFormat="1" applyFont="1" applyFill="1" applyBorder="1" applyAlignment="1" applyProtection="1">
      <alignment horizontal="center" vertical="center"/>
      <protection locked="0"/>
    </xf>
    <xf numFmtId="181" fontId="7" fillId="0" borderId="9" xfId="0" applyNumberFormat="1" applyFont="1" applyFill="1" applyBorder="1" applyAlignment="1" applyProtection="1">
      <alignment horizontal="center" vertical="center"/>
      <protection locked="0"/>
    </xf>
    <xf numFmtId="181" fontId="7" fillId="0" borderId="22" xfId="0" applyNumberFormat="1" applyFont="1" applyFill="1" applyBorder="1" applyAlignment="1" applyProtection="1">
      <alignment horizontal="center" vertical="center"/>
      <protection locked="0"/>
    </xf>
    <xf numFmtId="181" fontId="7" fillId="0" borderId="1" xfId="0" applyNumberFormat="1" applyFont="1" applyFill="1" applyBorder="1" applyAlignment="1" applyProtection="1">
      <alignment horizontal="center" vertical="center"/>
      <protection locked="0"/>
    </xf>
    <xf numFmtId="181" fontId="7" fillId="0" borderId="2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49" fontId="65" fillId="0" borderId="3" xfId="0" applyNumberFormat="1" applyFont="1" applyFill="1" applyBorder="1" applyAlignment="1" applyProtection="1">
      <alignment horizontal="left" vertical="top" wrapText="1"/>
      <protection locked="0"/>
    </xf>
    <xf numFmtId="49" fontId="65" fillId="0" borderId="0" xfId="0" applyNumberFormat="1" applyFont="1" applyFill="1" applyBorder="1" applyAlignment="1" applyProtection="1">
      <alignment horizontal="left" vertical="top" wrapText="1"/>
      <protection locked="0"/>
    </xf>
    <xf numFmtId="49" fontId="65" fillId="0" borderId="9" xfId="0" applyNumberFormat="1" applyFont="1" applyFill="1" applyBorder="1" applyAlignment="1" applyProtection="1">
      <alignment horizontal="left" vertical="top" wrapText="1"/>
      <protection locked="0"/>
    </xf>
    <xf numFmtId="0" fontId="8" fillId="0" borderId="21"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7" fillId="0" borderId="0" xfId="0" applyNumberFormat="1" applyFont="1" applyFill="1" applyBorder="1" applyAlignment="1" applyProtection="1">
      <alignment horizontal="right" vertical="center" shrinkToFit="1"/>
    </xf>
    <xf numFmtId="0" fontId="3" fillId="0" borderId="0" xfId="0" applyNumberFormat="1" applyFon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vertical="top" wrapText="1" shrinkToFit="1"/>
    </xf>
    <xf numFmtId="0" fontId="7" fillId="0" borderId="0" xfId="0" applyNumberFormat="1" applyFont="1" applyFill="1" applyBorder="1" applyAlignment="1" applyProtection="1">
      <alignment vertical="center"/>
    </xf>
    <xf numFmtId="0" fontId="27" fillId="0" borderId="21" xfId="0" applyFont="1" applyFill="1" applyBorder="1" applyAlignment="1" applyProtection="1">
      <alignment horizontal="center" vertical="center"/>
    </xf>
    <xf numFmtId="0" fontId="27" fillId="0" borderId="4"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1" xfId="0"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7" fillId="0" borderId="21" xfId="0" applyFont="1" applyFill="1" applyBorder="1" applyAlignment="1" applyProtection="1">
      <alignment horizontal="right" vertical="center"/>
    </xf>
    <xf numFmtId="0" fontId="27" fillId="0" borderId="4" xfId="0" applyFont="1" applyFill="1" applyBorder="1" applyAlignment="1" applyProtection="1">
      <alignment horizontal="right" vertical="center"/>
    </xf>
    <xf numFmtId="0" fontId="27" fillId="0" borderId="3" xfId="0" applyFont="1" applyFill="1" applyBorder="1" applyAlignment="1" applyProtection="1">
      <alignment horizontal="right" vertical="center"/>
    </xf>
    <xf numFmtId="0" fontId="27" fillId="0" borderId="0" xfId="0" applyFont="1" applyFill="1" applyBorder="1" applyAlignment="1" applyProtection="1">
      <alignment horizontal="right" vertical="center"/>
    </xf>
    <xf numFmtId="0" fontId="27" fillId="0" borderId="22" xfId="0" applyFont="1" applyFill="1" applyBorder="1" applyAlignment="1" applyProtection="1">
      <alignment horizontal="right" vertical="center"/>
    </xf>
    <xf numFmtId="0" fontId="27" fillId="0" borderId="1"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3" fillId="35" borderId="0" xfId="0" applyNumberFormat="1" applyFont="1" applyFill="1" applyBorder="1" applyAlignment="1" applyProtection="1">
      <alignment horizontal="left" vertical="center"/>
      <protection locked="0"/>
    </xf>
    <xf numFmtId="0" fontId="0" fillId="35" borderId="0" xfId="0" applyNumberFormat="1" applyFont="1" applyFill="1" applyBorder="1" applyAlignment="1" applyProtection="1">
      <alignment horizontal="left" vertical="center"/>
      <protection locked="0"/>
    </xf>
    <xf numFmtId="0" fontId="0" fillId="0" borderId="0" xfId="0" applyFont="1" applyFill="1" applyAlignment="1" applyProtection="1">
      <alignment horizontal="left" vertical="center"/>
    </xf>
    <xf numFmtId="0" fontId="0" fillId="0" borderId="1" xfId="0" applyFont="1" applyFill="1" applyBorder="1" applyAlignment="1" applyProtection="1">
      <alignment horizontal="left" vertical="center"/>
    </xf>
    <xf numFmtId="0" fontId="7" fillId="0" borderId="1" xfId="0" applyFont="1" applyFill="1" applyBorder="1" applyAlignment="1" applyProtection="1">
      <alignment horizontal="center" vertical="center" shrinkToFit="1"/>
    </xf>
    <xf numFmtId="0" fontId="0" fillId="0" borderId="1" xfId="0" applyFont="1" applyFill="1" applyBorder="1" applyAlignment="1" applyProtection="1">
      <alignment horizontal="center" vertical="center" shrinkToFit="1"/>
    </xf>
    <xf numFmtId="0" fontId="7" fillId="0" borderId="1" xfId="0" applyFont="1" applyFill="1" applyBorder="1" applyAlignment="1" applyProtection="1">
      <alignment horizontal="right" vertical="center"/>
    </xf>
    <xf numFmtId="0" fontId="7" fillId="0" borderId="3" xfId="0" applyNumberFormat="1" applyFont="1" applyFill="1" applyBorder="1" applyAlignment="1" applyProtection="1">
      <alignment vertical="center"/>
    </xf>
    <xf numFmtId="0" fontId="0" fillId="0" borderId="0" xfId="0" applyFont="1" applyFill="1" applyAlignment="1" applyProtection="1">
      <alignment vertical="center"/>
    </xf>
    <xf numFmtId="0" fontId="7" fillId="0" borderId="0" xfId="0" applyFont="1" applyFill="1" applyBorder="1" applyAlignment="1" applyProtection="1">
      <alignment horizontal="left" vertical="center" shrinkToFit="1"/>
    </xf>
    <xf numFmtId="0" fontId="0" fillId="0" borderId="0" xfId="0" applyFont="1" applyFill="1" applyAlignment="1" applyProtection="1">
      <alignment horizontal="right" vertical="center" shrinkToFit="1"/>
    </xf>
    <xf numFmtId="0" fontId="7" fillId="0" borderId="0" xfId="0" applyFont="1" applyFill="1" applyAlignment="1" applyProtection="1">
      <alignment horizontal="right" vertical="center"/>
    </xf>
    <xf numFmtId="0" fontId="7" fillId="0" borderId="1" xfId="0" applyFont="1" applyFill="1" applyBorder="1" applyAlignment="1" applyProtection="1">
      <alignment horizontal="left" vertical="center" shrinkToFit="1"/>
    </xf>
    <xf numFmtId="176" fontId="3" fillId="0" borderId="1" xfId="0" applyNumberFormat="1" applyFont="1" applyFill="1" applyBorder="1" applyAlignment="1" applyProtection="1">
      <alignment horizontal="right" vertical="center"/>
    </xf>
    <xf numFmtId="176" fontId="3" fillId="0" borderId="0" xfId="0" applyNumberFormat="1" applyFont="1" applyFill="1" applyAlignment="1" applyProtection="1">
      <alignment horizontal="right" vertical="center"/>
    </xf>
    <xf numFmtId="0" fontId="7" fillId="0" borderId="0" xfId="0" applyFont="1" applyFill="1" applyAlignment="1" applyProtection="1">
      <alignment horizontal="left" vertical="center"/>
    </xf>
    <xf numFmtId="0" fontId="7" fillId="0" borderId="4"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0" fillId="0" borderId="0" xfId="0" applyFont="1" applyFill="1" applyAlignment="1" applyProtection="1">
      <alignment horizontal="center" vertical="center"/>
    </xf>
    <xf numFmtId="0" fontId="7" fillId="0" borderId="0" xfId="0" applyFont="1" applyFill="1" applyBorder="1" applyAlignment="1" applyProtection="1">
      <alignment horizontal="center" vertical="center"/>
    </xf>
    <xf numFmtId="0" fontId="59" fillId="0" borderId="21" xfId="0" applyFont="1" applyFill="1" applyBorder="1" applyAlignment="1" applyProtection="1">
      <alignment horizontal="left" vertical="center" wrapText="1"/>
    </xf>
    <xf numFmtId="0" fontId="59" fillId="0" borderId="4" xfId="0" applyFont="1" applyFill="1" applyBorder="1" applyAlignment="1" applyProtection="1">
      <alignment horizontal="left" vertical="center" wrapText="1"/>
    </xf>
    <xf numFmtId="0" fontId="59" fillId="0" borderId="27" xfId="0" applyFont="1" applyFill="1" applyBorder="1" applyAlignment="1" applyProtection="1">
      <alignment horizontal="left" vertical="center" wrapText="1"/>
    </xf>
    <xf numFmtId="0" fontId="59" fillId="0" borderId="3" xfId="0" applyFont="1" applyFill="1" applyBorder="1" applyAlignment="1" applyProtection="1">
      <alignment horizontal="left" vertical="center" wrapText="1"/>
    </xf>
    <xf numFmtId="0" fontId="59" fillId="0" borderId="0" xfId="0" applyFont="1" applyFill="1" applyBorder="1" applyAlignment="1" applyProtection="1">
      <alignment horizontal="left" vertical="center" wrapText="1"/>
    </xf>
    <xf numFmtId="0" fontId="59" fillId="0" borderId="9" xfId="0" applyFont="1" applyFill="1" applyBorder="1" applyAlignment="1" applyProtection="1">
      <alignment horizontal="left" vertical="center" wrapText="1"/>
    </xf>
    <xf numFmtId="0" fontId="59" fillId="0" borderId="22" xfId="0" applyFont="1" applyFill="1" applyBorder="1" applyAlignment="1" applyProtection="1">
      <alignment horizontal="left" vertical="center" wrapText="1"/>
    </xf>
    <xf numFmtId="0" fontId="59" fillId="0" borderId="1" xfId="0" applyFont="1" applyFill="1" applyBorder="1" applyAlignment="1" applyProtection="1">
      <alignment horizontal="left" vertical="center" wrapText="1"/>
    </xf>
    <xf numFmtId="0" fontId="59" fillId="0" borderId="23" xfId="0" applyFont="1" applyFill="1" applyBorder="1" applyAlignment="1" applyProtection="1">
      <alignment horizontal="left" vertical="center" wrapText="1"/>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left" vertical="top"/>
      <protection locked="0"/>
    </xf>
    <xf numFmtId="0" fontId="24" fillId="0" borderId="0" xfId="0" applyFont="1" applyAlignment="1" applyProtection="1">
      <alignment horizontal="left" vertical="top"/>
      <protection locked="0"/>
    </xf>
    <xf numFmtId="0" fontId="7" fillId="0" borderId="0" xfId="0" applyFont="1" applyBorder="1" applyAlignment="1" applyProtection="1">
      <alignment horizontal="left" vertical="center"/>
      <protection locked="0"/>
    </xf>
    <xf numFmtId="0" fontId="7" fillId="5" borderId="0" xfId="0" applyFont="1" applyFill="1" applyAlignment="1" applyProtection="1">
      <alignment horizontal="center" vertical="center" shrinkToFit="1"/>
      <protection locked="0"/>
    </xf>
    <xf numFmtId="0" fontId="7" fillId="35" borderId="7" xfId="0" applyFont="1" applyFill="1" applyBorder="1" applyAlignment="1" applyProtection="1">
      <alignment horizontal="center" vertical="center" wrapText="1"/>
      <protection locked="0"/>
    </xf>
    <xf numFmtId="0" fontId="7" fillId="35" borderId="7" xfId="0" applyFont="1" applyFill="1" applyBorder="1" applyAlignment="1" applyProtection="1">
      <alignment horizontal="left" vertical="top" wrapText="1"/>
      <protection locked="0"/>
    </xf>
    <xf numFmtId="0" fontId="7" fillId="35" borderId="0" xfId="0" applyFont="1" applyFill="1" applyAlignment="1" applyProtection="1">
      <alignment horizontal="right" vertical="center"/>
      <protection locked="0"/>
    </xf>
    <xf numFmtId="49" fontId="7" fillId="5" borderId="0" xfId="0" applyNumberFormat="1" applyFont="1" applyFill="1" applyAlignment="1" applyProtection="1">
      <alignment horizontal="right" vertical="center" shrinkToFit="1"/>
      <protection locked="0"/>
    </xf>
    <xf numFmtId="0" fontId="7" fillId="35" borderId="0" xfId="0" applyFont="1" applyFill="1" applyBorder="1" applyAlignment="1" applyProtection="1">
      <alignment horizontal="left" vertical="top" wrapText="1" shrinkToFit="1"/>
      <protection locked="0"/>
    </xf>
    <xf numFmtId="0" fontId="7" fillId="35" borderId="0" xfId="0" applyFont="1" applyFill="1" applyBorder="1" applyAlignment="1" applyProtection="1">
      <alignment horizontal="left" vertical="top" shrinkToFit="1"/>
      <protection locked="0"/>
    </xf>
    <xf numFmtId="0" fontId="7" fillId="0" borderId="0" xfId="0" applyFont="1" applyBorder="1" applyAlignment="1" applyProtection="1">
      <alignment vertical="center"/>
      <protection locked="0"/>
    </xf>
    <xf numFmtId="0" fontId="38" fillId="35" borderId="0" xfId="0" applyFont="1" applyFill="1" applyBorder="1" applyAlignment="1" applyProtection="1">
      <alignment horizontal="left" vertical="top" wrapText="1"/>
      <protection locked="0"/>
    </xf>
    <xf numFmtId="0" fontId="7" fillId="35" borderId="0" xfId="0" applyFont="1" applyFill="1" applyBorder="1" applyAlignment="1" applyProtection="1">
      <alignment horizontal="left" vertical="top" wrapText="1"/>
      <protection locked="0"/>
    </xf>
    <xf numFmtId="0" fontId="7" fillId="35" borderId="0" xfId="0" applyFont="1" applyFill="1" applyBorder="1" applyAlignment="1" applyProtection="1">
      <alignment horizontal="left" vertical="center"/>
      <protection locked="0"/>
    </xf>
    <xf numFmtId="0" fontId="7" fillId="35" borderId="1" xfId="0" applyFont="1" applyFill="1" applyBorder="1" applyAlignment="1" applyProtection="1">
      <alignment horizontal="left" vertical="top" wrapText="1"/>
      <protection locked="0"/>
    </xf>
    <xf numFmtId="0" fontId="7" fillId="35" borderId="1" xfId="0" applyFont="1" applyFill="1" applyBorder="1" applyAlignment="1" applyProtection="1">
      <alignment horizontal="left" vertical="center"/>
      <protection locked="0"/>
    </xf>
    <xf numFmtId="0" fontId="74" fillId="5" borderId="0" xfId="0" applyFont="1" applyFill="1" applyBorder="1" applyAlignment="1" applyProtection="1">
      <alignment horizontal="left" vertical="top" wrapText="1"/>
      <protection locked="0"/>
    </xf>
    <xf numFmtId="0" fontId="7" fillId="5" borderId="0" xfId="0" applyFont="1" applyFill="1" applyBorder="1" applyAlignment="1" applyProtection="1">
      <alignment horizontal="left" vertical="top" wrapText="1"/>
      <protection locked="0"/>
    </xf>
    <xf numFmtId="0" fontId="7" fillId="5" borderId="1" xfId="0" applyFont="1" applyFill="1" applyBorder="1" applyAlignment="1" applyProtection="1">
      <alignment horizontal="left" vertical="top" wrapText="1"/>
      <protection locked="0"/>
    </xf>
    <xf numFmtId="0" fontId="7" fillId="0" borderId="0" xfId="0" applyFont="1" applyFill="1" applyBorder="1" applyAlignment="1" applyProtection="1">
      <alignment horizontal="right" vertical="center"/>
      <protection locked="0"/>
    </xf>
    <xf numFmtId="0" fontId="7" fillId="35" borderId="0" xfId="0" applyFont="1" applyFill="1" applyBorder="1" applyAlignment="1" applyProtection="1">
      <alignment horizontal="right" vertical="center"/>
      <protection locked="0"/>
    </xf>
    <xf numFmtId="49" fontId="7" fillId="5" borderId="0" xfId="0" applyNumberFormat="1" applyFont="1" applyFill="1" applyBorder="1" applyAlignment="1" applyProtection="1">
      <alignment horizontal="left" vertical="center" shrinkToFit="1"/>
      <protection locked="0"/>
    </xf>
    <xf numFmtId="0" fontId="7" fillId="5" borderId="0" xfId="0" applyNumberFormat="1" applyFont="1" applyFill="1" applyBorder="1" applyAlignment="1" applyProtection="1">
      <alignment horizontal="right" vertical="center" shrinkToFit="1"/>
      <protection locked="0"/>
    </xf>
    <xf numFmtId="0" fontId="7" fillId="35" borderId="0" xfId="0"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0" fontId="7" fillId="5" borderId="0" xfId="0" applyFont="1" applyFill="1" applyBorder="1" applyAlignment="1" applyProtection="1">
      <alignment horizontal="right" vertical="center"/>
      <protection locked="0"/>
    </xf>
    <xf numFmtId="0" fontId="7" fillId="5" borderId="0" xfId="0" applyFont="1" applyFill="1" applyAlignment="1" applyProtection="1">
      <alignment horizontal="right" vertical="center"/>
      <protection locked="0"/>
    </xf>
    <xf numFmtId="0" fontId="7" fillId="0" borderId="0" xfId="0" applyFont="1" applyBorder="1" applyAlignment="1" applyProtection="1">
      <alignment horizontal="right" vertical="center"/>
      <protection locked="0"/>
    </xf>
    <xf numFmtId="179" fontId="7" fillId="5" borderId="0" xfId="0" applyNumberFormat="1" applyFont="1" applyFill="1" applyBorder="1" applyAlignment="1" applyProtection="1">
      <alignment horizontal="right" vertical="center" shrinkToFit="1"/>
      <protection locked="0"/>
    </xf>
    <xf numFmtId="179" fontId="7" fillId="5" borderId="0" xfId="0" applyNumberFormat="1" applyFont="1" applyFill="1" applyAlignment="1" applyProtection="1">
      <alignment horizontal="right" vertical="center" shrinkToFit="1"/>
      <protection locked="0"/>
    </xf>
    <xf numFmtId="0" fontId="7" fillId="5" borderId="0" xfId="0" applyFont="1" applyFill="1" applyBorder="1" applyAlignment="1" applyProtection="1">
      <alignment horizontal="center" vertical="center" shrinkToFit="1"/>
      <protection locked="0"/>
    </xf>
    <xf numFmtId="180" fontId="7" fillId="5" borderId="1" xfId="33" applyNumberFormat="1" applyFont="1" applyFill="1" applyBorder="1" applyAlignment="1" applyProtection="1">
      <alignment horizontal="right" vertical="center" shrinkToFit="1"/>
      <protection locked="0"/>
    </xf>
    <xf numFmtId="0" fontId="7" fillId="5" borderId="0" xfId="0" applyFont="1" applyFill="1" applyBorder="1" applyAlignment="1" applyProtection="1">
      <alignment horizontal="right" vertical="center" shrinkToFit="1"/>
      <protection locked="0"/>
    </xf>
    <xf numFmtId="0" fontId="7" fillId="0" borderId="0" xfId="0" applyFont="1" applyBorder="1" applyAlignment="1" applyProtection="1">
      <alignment horizontal="center" vertical="center"/>
      <protection locked="0"/>
    </xf>
    <xf numFmtId="0" fontId="7" fillId="5" borderId="1" xfId="0" applyFont="1" applyFill="1" applyBorder="1" applyAlignment="1" applyProtection="1">
      <alignment horizontal="left" vertical="center" shrinkToFit="1"/>
      <protection locked="0"/>
    </xf>
    <xf numFmtId="0" fontId="7" fillId="5" borderId="0" xfId="0" applyFont="1" applyFill="1" applyBorder="1" applyAlignment="1" applyProtection="1">
      <alignment horizontal="left" vertical="center" shrinkToFit="1"/>
      <protection locked="0"/>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180" fontId="7" fillId="5" borderId="0" xfId="33" applyNumberFormat="1" applyFont="1" applyFill="1" applyBorder="1" applyAlignment="1" applyProtection="1">
      <alignment horizontal="right" vertical="center" shrinkToFit="1"/>
      <protection locked="0"/>
    </xf>
    <xf numFmtId="0" fontId="7" fillId="0" borderId="0" xfId="0" applyFont="1" applyFill="1" applyBorder="1" applyAlignment="1" applyProtection="1">
      <alignment vertical="center"/>
      <protection locked="0"/>
    </xf>
    <xf numFmtId="0" fontId="7" fillId="35" borderId="0" xfId="0" applyFont="1" applyFill="1" applyBorder="1" applyAlignment="1" applyProtection="1">
      <alignment horizontal="left" shrinkToFit="1"/>
      <protection locked="0"/>
    </xf>
    <xf numFmtId="0" fontId="7" fillId="35" borderId="0" xfId="0" applyFont="1" applyFill="1" applyAlignment="1" applyProtection="1">
      <alignment shrinkToFit="1"/>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49" fontId="7" fillId="5" borderId="0" xfId="0" applyNumberFormat="1" applyFont="1" applyFill="1" applyBorder="1" applyAlignment="1" applyProtection="1">
      <alignment horizontal="right" vertical="center" shrinkToFit="1"/>
      <protection locked="0"/>
    </xf>
    <xf numFmtId="0" fontId="8" fillId="0" borderId="0" xfId="0" applyFont="1" applyBorder="1" applyAlignment="1" applyProtection="1">
      <alignment horizontal="center" vertical="center"/>
      <protection locked="0"/>
    </xf>
    <xf numFmtId="0" fontId="7" fillId="0" borderId="0" xfId="0" applyFont="1" applyBorder="1" applyAlignment="1" applyProtection="1">
      <alignment vertical="top" wrapText="1"/>
      <protection locked="0"/>
    </xf>
    <xf numFmtId="0" fontId="7" fillId="0" borderId="0" xfId="0" applyFont="1" applyBorder="1" applyAlignment="1" applyProtection="1">
      <alignment vertical="center" wrapText="1"/>
      <protection locked="0"/>
    </xf>
    <xf numFmtId="49" fontId="7" fillId="35" borderId="1" xfId="0" applyNumberFormat="1" applyFont="1" applyFill="1" applyBorder="1" applyAlignment="1" applyProtection="1">
      <alignment horizontal="left" vertical="center" shrinkToFit="1"/>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7" fillId="35" borderId="1" xfId="0" applyFont="1" applyFill="1" applyBorder="1" applyAlignment="1" applyProtection="1">
      <alignment horizontal="right" vertical="center" shrinkToFit="1"/>
      <protection locked="0"/>
    </xf>
    <xf numFmtId="0" fontId="7" fillId="0" borderId="19" xfId="0" applyFont="1" applyBorder="1" applyAlignment="1" applyProtection="1">
      <alignment vertical="center"/>
      <protection locked="0"/>
    </xf>
    <xf numFmtId="0" fontId="7" fillId="36" borderId="19" xfId="0" applyFont="1" applyFill="1" applyBorder="1" applyAlignment="1" applyProtection="1">
      <alignment horizontal="right" vertical="center" shrinkToFit="1"/>
    </xf>
    <xf numFmtId="0" fontId="7" fillId="36" borderId="19" xfId="0" applyFont="1" applyFill="1" applyBorder="1" applyAlignment="1" applyProtection="1">
      <alignment vertical="center"/>
    </xf>
    <xf numFmtId="0" fontId="3" fillId="0" borderId="0" xfId="0" applyFont="1" applyBorder="1" applyAlignment="1" applyProtection="1">
      <alignment horizontal="center" vertical="center" shrinkToFit="1"/>
    </xf>
    <xf numFmtId="0" fontId="0" fillId="0" borderId="0" xfId="0" applyFont="1" applyBorder="1" applyAlignment="1" applyProtection="1">
      <alignment horizontal="center" vertical="center" shrinkToFit="1"/>
    </xf>
    <xf numFmtId="0" fontId="63" fillId="5" borderId="21" xfId="0" applyFont="1" applyFill="1" applyBorder="1" applyAlignment="1" applyProtection="1">
      <alignment horizontal="center" vertical="center"/>
      <protection locked="0"/>
    </xf>
    <xf numFmtId="0" fontId="63" fillId="5" borderId="4" xfId="0" applyFont="1" applyFill="1" applyBorder="1" applyAlignment="1" applyProtection="1">
      <alignment horizontal="center" vertical="center"/>
      <protection locked="0"/>
    </xf>
    <xf numFmtId="0" fontId="63" fillId="5" borderId="27" xfId="0" applyFont="1" applyFill="1" applyBorder="1" applyAlignment="1" applyProtection="1">
      <alignment horizontal="center" vertical="center"/>
      <protection locked="0"/>
    </xf>
    <xf numFmtId="0" fontId="63" fillId="5" borderId="3" xfId="0" applyFont="1" applyFill="1" applyBorder="1" applyAlignment="1" applyProtection="1">
      <alignment horizontal="center" vertical="center"/>
      <protection locked="0"/>
    </xf>
    <xf numFmtId="0" fontId="63" fillId="5" borderId="0" xfId="0" applyFont="1" applyFill="1" applyBorder="1" applyAlignment="1" applyProtection="1">
      <alignment horizontal="center" vertical="center"/>
      <protection locked="0"/>
    </xf>
    <xf numFmtId="0" fontId="63" fillId="5" borderId="9" xfId="0" applyFont="1" applyFill="1" applyBorder="1" applyAlignment="1" applyProtection="1">
      <alignment horizontal="center" vertical="center"/>
      <protection locked="0"/>
    </xf>
    <xf numFmtId="0" fontId="63" fillId="5" borderId="22" xfId="0" applyFont="1" applyFill="1" applyBorder="1" applyAlignment="1" applyProtection="1">
      <alignment horizontal="center" vertical="center"/>
      <protection locked="0"/>
    </xf>
    <xf numFmtId="0" fontId="63" fillId="5" borderId="1" xfId="0" applyFont="1" applyFill="1" applyBorder="1" applyAlignment="1" applyProtection="1">
      <alignment horizontal="center" vertical="center"/>
      <protection locked="0"/>
    </xf>
    <xf numFmtId="0" fontId="63" fillId="5" borderId="23" xfId="0" applyFont="1" applyFill="1" applyBorder="1" applyAlignment="1" applyProtection="1">
      <alignment horizontal="center" vertical="center"/>
      <protection locked="0"/>
    </xf>
    <xf numFmtId="0" fontId="63" fillId="5" borderId="21" xfId="0" applyFont="1" applyFill="1" applyBorder="1" applyAlignment="1" applyProtection="1">
      <alignment horizontal="right" vertical="center"/>
      <protection locked="0"/>
    </xf>
    <xf numFmtId="0" fontId="63" fillId="5" borderId="4" xfId="0" applyFont="1" applyFill="1" applyBorder="1" applyAlignment="1" applyProtection="1">
      <alignment horizontal="right" vertical="center"/>
      <protection locked="0"/>
    </xf>
    <xf numFmtId="0" fontId="63" fillId="5" borderId="3" xfId="0" applyFont="1" applyFill="1" applyBorder="1" applyAlignment="1" applyProtection="1">
      <alignment horizontal="right" vertical="center"/>
      <protection locked="0"/>
    </xf>
    <xf numFmtId="0" fontId="63" fillId="5" borderId="0" xfId="0" applyFont="1" applyFill="1" applyBorder="1" applyAlignment="1" applyProtection="1">
      <alignment horizontal="right" vertical="center"/>
      <protection locked="0"/>
    </xf>
    <xf numFmtId="0" fontId="63" fillId="5" borderId="22" xfId="0" applyFont="1" applyFill="1" applyBorder="1" applyAlignment="1" applyProtection="1">
      <alignment horizontal="right" vertical="center"/>
      <protection locked="0"/>
    </xf>
    <xf numFmtId="0" fontId="63" fillId="5" borderId="1" xfId="0" applyFont="1" applyFill="1" applyBorder="1" applyAlignment="1" applyProtection="1">
      <alignment horizontal="right" vertical="center"/>
      <protection locked="0"/>
    </xf>
    <xf numFmtId="0" fontId="7" fillId="0" borderId="7" xfId="0" applyFont="1" applyBorder="1" applyAlignment="1" applyProtection="1">
      <alignment horizontal="center" vertical="top" wrapText="1"/>
      <protection locked="0"/>
    </xf>
    <xf numFmtId="0" fontId="7" fillId="5" borderId="1" xfId="0" applyFont="1" applyFill="1" applyBorder="1" applyAlignment="1" applyProtection="1">
      <alignment horizontal="center" vertical="center" shrinkToFit="1"/>
      <protection locked="0"/>
    </xf>
    <xf numFmtId="0" fontId="7" fillId="35" borderId="0" xfId="0" applyFont="1" applyFill="1" applyBorder="1" applyAlignment="1" applyProtection="1">
      <alignment horizontal="left" vertical="center" shrinkToFit="1"/>
      <protection locked="0"/>
    </xf>
    <xf numFmtId="0" fontId="7" fillId="5" borderId="0" xfId="0" applyFont="1" applyFill="1" applyAlignment="1" applyProtection="1">
      <alignment horizontal="right" vertical="center" shrinkToFit="1"/>
      <protection locked="0"/>
    </xf>
    <xf numFmtId="0" fontId="7" fillId="0" borderId="0" xfId="0" applyFont="1" applyAlignment="1" applyProtection="1">
      <alignment horizontal="left" vertical="top" wrapText="1"/>
    </xf>
    <xf numFmtId="0" fontId="7" fillId="0" borderId="4" xfId="0" applyFont="1" applyFill="1" applyBorder="1" applyAlignment="1" applyProtection="1">
      <alignment vertical="center"/>
      <protection locked="0"/>
    </xf>
    <xf numFmtId="179" fontId="7" fillId="5" borderId="1" xfId="0" applyNumberFormat="1" applyFont="1" applyFill="1" applyBorder="1" applyAlignment="1" applyProtection="1">
      <alignment horizontal="right" vertical="center" shrinkToFit="1"/>
      <protection locked="0"/>
    </xf>
    <xf numFmtId="0" fontId="9" fillId="0" borderId="18" xfId="0" applyFont="1" applyBorder="1" applyAlignment="1" applyProtection="1">
      <alignment horizontal="left" vertical="center" shrinkToFit="1"/>
      <protection locked="0"/>
    </xf>
    <xf numFmtId="0" fontId="0" fillId="0" borderId="20" xfId="0" applyFont="1" applyBorder="1" applyAlignment="1" applyProtection="1">
      <alignment horizontal="left" vertical="center" shrinkToFit="1"/>
      <protection locked="0"/>
    </xf>
    <xf numFmtId="0" fontId="0" fillId="0" borderId="19" xfId="0" applyFont="1" applyBorder="1" applyAlignment="1" applyProtection="1">
      <alignment horizontal="left" vertical="center" shrinkToFit="1"/>
      <protection locked="0"/>
    </xf>
    <xf numFmtId="0" fontId="9" fillId="0" borderId="18"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9" fillId="0" borderId="18" xfId="0" applyFont="1" applyBorder="1" applyAlignment="1" applyProtection="1">
      <alignment vertical="top" wrapText="1"/>
      <protection locked="0"/>
    </xf>
    <xf numFmtId="0" fontId="9" fillId="0" borderId="19" xfId="0" applyFont="1" applyBorder="1" applyAlignment="1" applyProtection="1">
      <alignment vertical="center"/>
      <protection locked="0"/>
    </xf>
    <xf numFmtId="0" fontId="9" fillId="0" borderId="18" xfId="0" applyFont="1" applyBorder="1" applyAlignment="1" applyProtection="1">
      <alignment vertical="top"/>
      <protection locked="0"/>
    </xf>
    <xf numFmtId="0" fontId="9" fillId="0" borderId="18" xfId="0" applyFont="1" applyBorder="1" applyAlignment="1" applyProtection="1">
      <alignment horizontal="justify" vertical="top" wrapText="1"/>
      <protection locked="0"/>
    </xf>
    <xf numFmtId="0" fontId="9" fillId="0" borderId="19" xfId="0" applyFont="1" applyBorder="1" applyAlignment="1" applyProtection="1">
      <alignment horizontal="justify" vertical="top" wrapText="1"/>
      <protection locked="0"/>
    </xf>
    <xf numFmtId="0" fontId="9" fillId="0" borderId="19" xfId="0" applyFont="1" applyBorder="1" applyAlignment="1" applyProtection="1">
      <alignment vertical="top"/>
      <protection locked="0"/>
    </xf>
    <xf numFmtId="0" fontId="9" fillId="0" borderId="19" xfId="0" applyFont="1" applyBorder="1" applyAlignment="1" applyProtection="1">
      <alignment vertical="top" wrapText="1"/>
      <protection locked="0"/>
    </xf>
    <xf numFmtId="0" fontId="9" fillId="0" borderId="20" xfId="0" applyFont="1" applyBorder="1" applyAlignment="1" applyProtection="1">
      <alignment vertical="center"/>
      <protection locked="0"/>
    </xf>
    <xf numFmtId="0" fontId="9" fillId="0" borderId="18" xfId="0" applyFont="1" applyBorder="1" applyAlignment="1" applyProtection="1">
      <alignment horizontal="center" vertical="center" textRotation="255"/>
      <protection locked="0"/>
    </xf>
    <xf numFmtId="0" fontId="0" fillId="0" borderId="19"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9" fillId="0" borderId="30" xfId="0" applyFont="1" applyBorder="1" applyAlignment="1" applyProtection="1">
      <alignment horizontal="center" vertical="center" textRotation="255"/>
      <protection locked="0"/>
    </xf>
    <xf numFmtId="0" fontId="0" fillId="0" borderId="31" xfId="0" applyFont="1" applyBorder="1" applyAlignment="1" applyProtection="1">
      <alignment vertical="center"/>
      <protection locked="0"/>
    </xf>
    <xf numFmtId="0" fontId="0" fillId="0" borderId="32" xfId="0" applyFont="1" applyBorder="1" applyAlignment="1" applyProtection="1">
      <alignment vertical="center"/>
      <protection locked="0"/>
    </xf>
    <xf numFmtId="0" fontId="9" fillId="0" borderId="33" xfId="0" applyFont="1" applyBorder="1" applyAlignment="1" applyProtection="1">
      <alignment horizontal="center" vertical="top" textRotation="255"/>
      <protection locked="0"/>
    </xf>
    <xf numFmtId="0" fontId="9" fillId="0" borderId="34" xfId="0" applyFont="1" applyBorder="1" applyAlignment="1" applyProtection="1">
      <alignment horizontal="center" vertical="top" textRotation="255"/>
      <protection locked="0"/>
    </xf>
    <xf numFmtId="0" fontId="9" fillId="0" borderId="10" xfId="0" applyFont="1" applyBorder="1" applyAlignment="1" applyProtection="1">
      <alignment horizontal="center" vertical="top" textRotation="255"/>
      <protection locked="0"/>
    </xf>
    <xf numFmtId="0" fontId="9" fillId="0" borderId="18" xfId="0" applyFont="1" applyBorder="1" applyAlignment="1" applyProtection="1">
      <alignment vertical="center"/>
      <protection locked="0"/>
    </xf>
    <xf numFmtId="0" fontId="9" fillId="0" borderId="30" xfId="0" applyFont="1" applyBorder="1" applyAlignment="1" applyProtection="1">
      <alignment vertical="center"/>
      <protection locked="0"/>
    </xf>
    <xf numFmtId="0" fontId="9" fillId="0" borderId="32" xfId="0" applyFont="1" applyBorder="1" applyAlignment="1" applyProtection="1">
      <alignment vertical="center"/>
      <protection locked="0"/>
    </xf>
    <xf numFmtId="0" fontId="9" fillId="0" borderId="18"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0" borderId="23"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9" fillId="0" borderId="18" xfId="0" applyFont="1" applyFill="1" applyBorder="1" applyAlignment="1" applyProtection="1">
      <alignment vertical="top" wrapText="1"/>
      <protection locked="0"/>
    </xf>
    <xf numFmtId="0" fontId="0" fillId="0" borderId="20" xfId="0" applyFont="1" applyBorder="1" applyAlignment="1" applyProtection="1">
      <alignment vertical="center" wrapText="1"/>
      <protection locked="0"/>
    </xf>
    <xf numFmtId="0" fontId="9" fillId="0" borderId="19" xfId="0" applyFont="1" applyBorder="1" applyAlignment="1" applyProtection="1">
      <alignment vertical="center" wrapText="1"/>
      <protection locked="0"/>
    </xf>
    <xf numFmtId="0" fontId="9" fillId="0" borderId="30" xfId="0" applyFont="1" applyFill="1" applyBorder="1" applyAlignment="1" applyProtection="1">
      <alignment vertical="top" wrapText="1"/>
      <protection locked="0"/>
    </xf>
    <xf numFmtId="0" fontId="9" fillId="0" borderId="31" xfId="0" applyFont="1" applyBorder="1" applyAlignment="1" applyProtection="1">
      <alignment vertical="center"/>
      <protection locked="0"/>
    </xf>
    <xf numFmtId="0" fontId="15" fillId="0" borderId="35" xfId="0" applyFont="1" applyBorder="1" applyAlignment="1" applyProtection="1">
      <alignment vertical="top" wrapText="1"/>
      <protection locked="0"/>
    </xf>
    <xf numFmtId="0" fontId="14" fillId="0" borderId="15" xfId="0" applyFont="1" applyBorder="1" applyAlignment="1" applyProtection="1">
      <alignment vertical="top" wrapText="1"/>
      <protection locked="0"/>
    </xf>
    <xf numFmtId="0" fontId="14" fillId="0" borderId="16" xfId="0" applyFont="1" applyBorder="1" applyAlignment="1" applyProtection="1">
      <alignment vertical="top" wrapText="1"/>
      <protection locked="0"/>
    </xf>
    <xf numFmtId="0" fontId="9" fillId="0" borderId="18" xfId="0" applyFont="1" applyFill="1" applyBorder="1" applyAlignment="1" applyProtection="1">
      <alignment horizontal="left" vertical="top" wrapText="1"/>
      <protection locked="0"/>
    </xf>
    <xf numFmtId="0" fontId="9" fillId="0" borderId="19" xfId="0" applyFont="1" applyFill="1" applyBorder="1" applyAlignment="1" applyProtection="1">
      <alignment vertical="top" wrapText="1"/>
      <protection locked="0"/>
    </xf>
    <xf numFmtId="0" fontId="9" fillId="0" borderId="20" xfId="0" applyFont="1" applyBorder="1" applyAlignment="1" applyProtection="1">
      <alignment vertical="top" wrapText="1"/>
      <protection locked="0"/>
    </xf>
    <xf numFmtId="0" fontId="9" fillId="0" borderId="33" xfId="0" applyFont="1" applyFill="1" applyBorder="1" applyAlignment="1" applyProtection="1">
      <alignment horizontal="center" vertical="top" textRotation="255" wrapText="1"/>
      <protection locked="0"/>
    </xf>
    <xf numFmtId="0" fontId="0" fillId="0" borderId="34" xfId="0" applyFont="1" applyBorder="1" applyAlignment="1" applyProtection="1">
      <alignment vertical="top"/>
      <protection locked="0"/>
    </xf>
    <xf numFmtId="0" fontId="0" fillId="0" borderId="24" xfId="0" applyFont="1" applyBorder="1" applyAlignment="1" applyProtection="1">
      <alignment vertical="top"/>
      <protection locked="0"/>
    </xf>
    <xf numFmtId="0" fontId="9" fillId="0" borderId="34" xfId="0" applyFont="1" applyFill="1" applyBorder="1" applyAlignment="1" applyProtection="1">
      <alignment horizontal="center" vertical="top" textRotation="255" wrapText="1"/>
      <protection locked="0"/>
    </xf>
    <xf numFmtId="0" fontId="9" fillId="0" borderId="24" xfId="0" applyFont="1" applyFill="1" applyBorder="1" applyAlignment="1" applyProtection="1">
      <alignment horizontal="center" vertical="top" textRotation="255" wrapText="1"/>
      <protection locked="0"/>
    </xf>
    <xf numFmtId="0" fontId="10" fillId="0" borderId="3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0" fillId="0" borderId="35"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0" fontId="9" fillId="0" borderId="0" xfId="0" applyFont="1" applyAlignment="1" applyProtection="1">
      <alignment vertical="top" wrapText="1"/>
      <protection locked="0"/>
    </xf>
    <xf numFmtId="0" fontId="10" fillId="0" borderId="37"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15" fillId="0" borderId="35"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9" fillId="0" borderId="7" xfId="0" applyFont="1" applyBorder="1" applyAlignment="1" applyProtection="1">
      <alignment horizontal="center" vertical="top" textRotation="255" wrapText="1"/>
      <protection locked="0"/>
    </xf>
    <xf numFmtId="0" fontId="9" fillId="0" borderId="7" xfId="0" applyFont="1" applyBorder="1" applyAlignment="1" applyProtection="1">
      <alignment horizontal="center" vertical="top" textRotation="255"/>
      <protection locked="0"/>
    </xf>
    <xf numFmtId="0" fontId="9" fillId="0" borderId="11" xfId="0" applyFont="1" applyBorder="1" applyAlignment="1" applyProtection="1">
      <alignment horizontal="center" vertical="top" textRotation="255"/>
      <protection locked="0"/>
    </xf>
    <xf numFmtId="0" fontId="9" fillId="0" borderId="0" xfId="0" applyFont="1" applyFill="1" applyAlignment="1" applyProtection="1">
      <alignment vertical="top" wrapText="1"/>
      <protection locked="0"/>
    </xf>
    <xf numFmtId="0" fontId="0" fillId="0" borderId="0" xfId="0" applyFont="1" applyAlignment="1" applyProtection="1">
      <alignment vertical="top" wrapText="1"/>
      <protection locked="0"/>
    </xf>
    <xf numFmtId="0" fontId="9" fillId="0" borderId="18" xfId="0" applyFont="1" applyFill="1" applyBorder="1" applyAlignment="1" applyProtection="1">
      <alignment horizontal="justify" vertical="top" wrapText="1"/>
      <protection locked="0"/>
    </xf>
    <xf numFmtId="0" fontId="9" fillId="0" borderId="31" xfId="0" applyFont="1" applyFill="1" applyBorder="1" applyAlignment="1" applyProtection="1">
      <alignment vertical="top" wrapText="1"/>
      <protection locked="0"/>
    </xf>
    <xf numFmtId="0" fontId="9" fillId="0" borderId="32" xfId="0" applyFont="1" applyBorder="1" applyAlignment="1" applyProtection="1">
      <alignment vertical="top" wrapText="1"/>
      <protection locked="0"/>
    </xf>
    <xf numFmtId="0" fontId="9" fillId="0" borderId="7" xfId="0" applyFont="1" applyFill="1" applyBorder="1" applyAlignment="1" applyProtection="1">
      <alignment horizontal="center" vertical="top" textRotation="255" wrapText="1"/>
      <protection locked="0"/>
    </xf>
    <xf numFmtId="0" fontId="9" fillId="0" borderId="21"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0" fillId="0" borderId="20" xfId="0" applyFont="1" applyBorder="1" applyAlignment="1" applyProtection="1">
      <alignment vertical="top" wrapText="1"/>
      <protection locked="0"/>
    </xf>
    <xf numFmtId="0" fontId="9" fillId="0" borderId="20" xfId="0" applyFont="1" applyBorder="1" applyAlignment="1" applyProtection="1">
      <alignment horizontal="justify" vertical="top" wrapText="1"/>
      <protection locked="0"/>
    </xf>
    <xf numFmtId="0" fontId="9" fillId="0" borderId="30" xfId="0" applyFont="1" applyBorder="1" applyAlignment="1" applyProtection="1">
      <alignment vertical="top" wrapText="1"/>
      <protection locked="0"/>
    </xf>
    <xf numFmtId="0" fontId="9" fillId="0" borderId="30" xfId="0" applyFont="1" applyBorder="1" applyAlignment="1" applyProtection="1">
      <alignment horizontal="justify" vertical="top" wrapText="1"/>
      <protection locked="0"/>
    </xf>
    <xf numFmtId="0" fontId="10" fillId="0" borderId="42"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0" fontId="14" fillId="0" borderId="46"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0" fillId="0" borderId="4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9" fillId="0" borderId="19" xfId="0" applyFont="1" applyBorder="1" applyAlignment="1" applyProtection="1">
      <alignment horizontal="left" vertical="top" wrapText="1"/>
      <protection locked="0"/>
    </xf>
    <xf numFmtId="0" fontId="0" fillId="0" borderId="19" xfId="0" applyFont="1" applyBorder="1" applyAlignment="1" applyProtection="1">
      <alignment vertical="center" wrapText="1"/>
      <protection locked="0"/>
    </xf>
    <xf numFmtId="0" fontId="9" fillId="0" borderId="21" xfId="0" applyFont="1" applyBorder="1" applyAlignment="1" applyProtection="1">
      <alignment vertical="top" wrapText="1"/>
      <protection locked="0"/>
    </xf>
    <xf numFmtId="0" fontId="0" fillId="0" borderId="4" xfId="0" applyFont="1" applyBorder="1" applyAlignment="1" applyProtection="1">
      <alignment vertical="top" wrapText="1"/>
      <protection locked="0"/>
    </xf>
    <xf numFmtId="0" fontId="0" fillId="0" borderId="27" xfId="0" applyFont="1" applyBorder="1" applyAlignment="1" applyProtection="1">
      <alignment vertical="top" wrapText="1"/>
      <protection locked="0"/>
    </xf>
    <xf numFmtId="0" fontId="0" fillId="0" borderId="22" xfId="0" applyFont="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0" borderId="23" xfId="0" applyFont="1" applyBorder="1" applyAlignment="1" applyProtection="1">
      <alignment vertical="top" wrapText="1"/>
      <protection locked="0"/>
    </xf>
    <xf numFmtId="0" fontId="10" fillId="0" borderId="34"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0" fillId="0" borderId="50"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0" fillId="0" borderId="3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0" fillId="0" borderId="36" xfId="0" applyFont="1" applyBorder="1" applyAlignment="1" applyProtection="1">
      <alignment horizontal="center" vertical="center" wrapText="1"/>
      <protection locked="0"/>
    </xf>
    <xf numFmtId="0" fontId="9" fillId="0" borderId="18" xfId="0" applyFont="1" applyFill="1" applyBorder="1" applyAlignment="1" applyProtection="1">
      <alignment horizontal="left" vertical="center" wrapText="1"/>
    </xf>
    <xf numFmtId="0" fontId="0" fillId="0" borderId="19" xfId="0" applyFont="1" applyFill="1" applyBorder="1" applyAlignment="1" applyProtection="1">
      <alignment horizontal="left" vertical="center" wrapText="1"/>
    </xf>
    <xf numFmtId="0" fontId="0" fillId="0" borderId="20" xfId="0" applyFont="1" applyFill="1" applyBorder="1" applyAlignment="1" applyProtection="1">
      <alignment horizontal="left" vertical="center" wrapText="1"/>
    </xf>
    <xf numFmtId="0" fontId="9" fillId="0" borderId="30" xfId="0" applyFont="1" applyBorder="1" applyAlignment="1" applyProtection="1">
      <alignment vertical="center" wrapText="1"/>
    </xf>
    <xf numFmtId="0" fontId="0" fillId="0" borderId="31" xfId="0" applyFont="1" applyBorder="1" applyAlignment="1" applyProtection="1">
      <alignment vertical="center" wrapText="1"/>
    </xf>
    <xf numFmtId="0" fontId="0" fillId="0" borderId="32" xfId="0" applyFont="1" applyBorder="1" applyAlignment="1" applyProtection="1">
      <alignment vertical="center" wrapText="1"/>
    </xf>
    <xf numFmtId="0" fontId="0" fillId="0" borderId="34" xfId="0" applyFont="1" applyBorder="1" applyAlignment="1" applyProtection="1">
      <alignment horizontal="center" vertical="top" textRotation="255" wrapText="1"/>
      <protection locked="0"/>
    </xf>
    <xf numFmtId="0" fontId="0" fillId="0" borderId="24" xfId="0" applyFont="1" applyBorder="1" applyAlignment="1" applyProtection="1">
      <alignment horizontal="center" vertical="top" textRotation="255" wrapText="1"/>
      <protection locked="0"/>
    </xf>
    <xf numFmtId="0" fontId="11" fillId="0" borderId="0"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9" fillId="0" borderId="21" xfId="0" applyFont="1" applyFill="1" applyBorder="1" applyAlignment="1" applyProtection="1">
      <alignment vertical="top" wrapText="1"/>
      <protection locked="0"/>
    </xf>
    <xf numFmtId="0" fontId="0" fillId="0" borderId="3" xfId="0" applyFont="1" applyBorder="1" applyAlignment="1" applyProtection="1">
      <alignment vertical="top" wrapText="1"/>
      <protection locked="0"/>
    </xf>
    <xf numFmtId="0" fontId="0" fillId="0" borderId="9" xfId="0" applyFont="1" applyBorder="1" applyAlignment="1" applyProtection="1">
      <alignment vertical="top" wrapText="1"/>
      <protection locked="0"/>
    </xf>
    <xf numFmtId="0" fontId="9" fillId="0" borderId="18" xfId="0" applyFont="1" applyBorder="1" applyAlignment="1" applyProtection="1">
      <alignment vertical="center" wrapText="1"/>
      <protection locked="0"/>
    </xf>
    <xf numFmtId="0" fontId="0" fillId="0" borderId="52"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0" fillId="0" borderId="22" xfId="0" applyFont="1" applyBorder="1" applyAlignment="1" applyProtection="1">
      <alignment vertical="center" wrapText="1"/>
      <protection locked="0"/>
    </xf>
    <xf numFmtId="0" fontId="0" fillId="0" borderId="23" xfId="0" applyFont="1" applyBorder="1" applyAlignment="1" applyProtection="1">
      <alignment vertical="center" wrapText="1"/>
      <protection locked="0"/>
    </xf>
    <xf numFmtId="0" fontId="9" fillId="0" borderId="20" xfId="0" applyFont="1" applyFill="1" applyBorder="1" applyAlignment="1" applyProtection="1">
      <alignment vertical="top" wrapText="1"/>
      <protection locked="0"/>
    </xf>
    <xf numFmtId="0" fontId="9" fillId="0" borderId="30" xfId="0" applyFont="1" applyBorder="1" applyAlignment="1" applyProtection="1">
      <alignment vertical="center" wrapText="1"/>
      <protection locked="0"/>
    </xf>
    <xf numFmtId="0" fontId="0" fillId="0" borderId="53" xfId="0" applyFont="1" applyBorder="1" applyAlignment="1" applyProtection="1">
      <alignment vertical="center" wrapText="1"/>
      <protection locked="0"/>
    </xf>
    <xf numFmtId="0" fontId="9" fillId="0" borderId="33" xfId="0" applyFont="1" applyBorder="1" applyAlignment="1" applyProtection="1">
      <alignment vertical="center" wrapText="1"/>
      <protection locked="0"/>
    </xf>
    <xf numFmtId="0" fontId="0" fillId="0" borderId="10" xfId="0" applyFont="1" applyBorder="1" applyAlignment="1" applyProtection="1">
      <alignment vertical="center" wrapText="1"/>
      <protection locked="0"/>
    </xf>
    <xf numFmtId="0" fontId="10" fillId="0" borderId="38" xfId="0" applyFont="1" applyBorder="1" applyAlignment="1" applyProtection="1">
      <alignment vertical="center" wrapText="1"/>
      <protection locked="0"/>
    </xf>
    <xf numFmtId="0" fontId="12" fillId="0" borderId="39" xfId="0" applyFont="1" applyBorder="1" applyAlignment="1" applyProtection="1">
      <alignment vertical="center" wrapText="1"/>
      <protection locked="0"/>
    </xf>
    <xf numFmtId="0" fontId="12" fillId="0" borderId="29"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40" xfId="0" applyFont="1" applyBorder="1" applyAlignment="1" applyProtection="1">
      <alignment vertical="center" wrapText="1"/>
      <protection locked="0"/>
    </xf>
    <xf numFmtId="0" fontId="12" fillId="0" borderId="41" xfId="0" applyFont="1" applyBorder="1" applyAlignment="1" applyProtection="1">
      <alignment vertical="center" wrapText="1"/>
      <protection locked="0"/>
    </xf>
    <xf numFmtId="0" fontId="9" fillId="0" borderId="37" xfId="0" quotePrefix="1" applyFont="1" applyBorder="1" applyAlignment="1" applyProtection="1">
      <alignment horizontal="left" vertical="top"/>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9" fillId="0" borderId="54" xfId="0" quotePrefix="1" applyFont="1" applyBorder="1" applyAlignment="1" applyProtection="1">
      <alignment horizontal="left" vertical="top"/>
      <protection locked="0"/>
    </xf>
    <xf numFmtId="0" fontId="0" fillId="0" borderId="4" xfId="0"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9" fillId="0" borderId="30" xfId="0" applyFont="1" applyBorder="1" applyAlignment="1" applyProtection="1">
      <alignment horizontal="left" vertical="center" shrinkToFit="1"/>
      <protection locked="0"/>
    </xf>
    <xf numFmtId="0" fontId="0" fillId="0" borderId="31" xfId="0" applyFont="1" applyBorder="1" applyAlignment="1" applyProtection="1">
      <alignment horizontal="left" vertical="center" shrinkToFit="1"/>
      <protection locked="0"/>
    </xf>
    <xf numFmtId="0" fontId="0" fillId="0" borderId="32" xfId="0" applyFont="1" applyBorder="1" applyAlignment="1" applyProtection="1">
      <alignment horizontal="left" vertical="center" shrinkToFit="1"/>
      <protection locked="0"/>
    </xf>
    <xf numFmtId="0" fontId="9" fillId="0" borderId="21" xfId="43" applyFont="1" applyBorder="1" applyAlignment="1"/>
    <xf numFmtId="0" fontId="9" fillId="0" borderId="4" xfId="43" applyFont="1" applyBorder="1" applyAlignment="1"/>
    <xf numFmtId="0" fontId="9" fillId="0" borderId="27" xfId="43" applyFont="1" applyBorder="1" applyAlignment="1"/>
    <xf numFmtId="0" fontId="9" fillId="0" borderId="18" xfId="43" applyFont="1" applyBorder="1" applyAlignment="1"/>
    <xf numFmtId="0" fontId="9" fillId="0" borderId="19" xfId="43" applyFont="1" applyBorder="1" applyAlignment="1"/>
    <xf numFmtId="0" fontId="9" fillId="0" borderId="20" xfId="43" applyFont="1" applyBorder="1" applyAlignment="1"/>
    <xf numFmtId="0" fontId="9" fillId="0" borderId="18" xfId="43" applyFont="1" applyFill="1" applyBorder="1" applyAlignment="1"/>
    <xf numFmtId="0" fontId="9" fillId="0" borderId="19" xfId="43" applyFont="1" applyFill="1" applyBorder="1" applyAlignment="1"/>
    <xf numFmtId="0" fontId="9" fillId="0" borderId="20" xfId="43" applyFont="1" applyFill="1" applyBorder="1" applyAlignment="1"/>
    <xf numFmtId="0" fontId="17" fillId="0" borderId="1" xfId="43" applyFont="1" applyBorder="1" applyAlignment="1">
      <alignment horizontal="center"/>
    </xf>
    <xf numFmtId="0" fontId="9" fillId="0" borderId="18" xfId="43" applyFont="1" applyBorder="1" applyAlignment="1">
      <alignment horizontal="center" wrapText="1"/>
    </xf>
    <xf numFmtId="0" fontId="9" fillId="0" borderId="19" xfId="43" applyFont="1" applyBorder="1" applyAlignment="1">
      <alignment horizontal="center" wrapText="1"/>
    </xf>
    <xf numFmtId="0" fontId="9" fillId="0" borderId="20" xfId="43" applyFont="1" applyBorder="1" applyAlignment="1">
      <alignment horizontal="center" wrapText="1"/>
    </xf>
    <xf numFmtId="0" fontId="10" fillId="0" borderId="18" xfId="43" applyFont="1" applyBorder="1" applyAlignment="1"/>
    <xf numFmtId="0" fontId="10" fillId="0" borderId="19" xfId="43" applyFont="1" applyBorder="1" applyAlignment="1"/>
    <xf numFmtId="0" fontId="10" fillId="0" borderId="20" xfId="43" applyFont="1" applyBorder="1" applyAlignment="1"/>
    <xf numFmtId="0" fontId="9" fillId="0" borderId="21" xfId="43" applyFont="1" applyBorder="1" applyAlignment="1">
      <alignment horizontal="center"/>
    </xf>
    <xf numFmtId="0" fontId="9" fillId="0" borderId="4" xfId="43" applyFont="1" applyBorder="1" applyAlignment="1">
      <alignment horizontal="center"/>
    </xf>
    <xf numFmtId="0" fontId="9" fillId="0" borderId="27" xfId="43" applyFont="1" applyBorder="1" applyAlignment="1">
      <alignment horizontal="center"/>
    </xf>
    <xf numFmtId="0" fontId="9" fillId="0" borderId="3" xfId="43" applyFont="1" applyBorder="1" applyAlignment="1">
      <alignment horizontal="center"/>
    </xf>
    <xf numFmtId="0" fontId="9" fillId="0" borderId="0" xfId="43" applyFont="1" applyBorder="1" applyAlignment="1">
      <alignment horizontal="center"/>
    </xf>
    <xf numFmtId="0" fontId="9" fillId="0" borderId="9" xfId="43" applyFont="1" applyBorder="1" applyAlignment="1">
      <alignment horizontal="center"/>
    </xf>
    <xf numFmtId="0" fontId="18" fillId="0" borderId="0" xfId="42" applyFont="1" applyAlignment="1">
      <alignment vertical="top" wrapText="1"/>
    </xf>
    <xf numFmtId="0" fontId="19" fillId="0" borderId="0" xfId="42" applyFont="1" applyBorder="1" applyAlignment="1">
      <alignment horizontal="center" vertical="center"/>
    </xf>
    <xf numFmtId="0" fontId="18" fillId="0" borderId="56" xfId="42" applyFont="1" applyBorder="1" applyAlignment="1" applyProtection="1">
      <alignment horizontal="left" vertical="center" wrapText="1"/>
      <protection locked="0"/>
    </xf>
    <xf numFmtId="0" fontId="18" fillId="0" borderId="57" xfId="42" applyFont="1" applyBorder="1" applyAlignment="1" applyProtection="1">
      <alignment horizontal="left" vertical="center" wrapText="1"/>
      <protection locked="0"/>
    </xf>
    <xf numFmtId="0" fontId="18" fillId="0" borderId="58" xfId="42" applyFont="1" applyBorder="1" applyAlignment="1" applyProtection="1">
      <alignment horizontal="left" vertical="center" wrapText="1"/>
      <protection locked="0"/>
    </xf>
    <xf numFmtId="0" fontId="18" fillId="0" borderId="59" xfId="42" applyFont="1" applyBorder="1" applyAlignment="1" applyProtection="1">
      <alignment horizontal="left" vertical="center" wrapText="1"/>
      <protection locked="0"/>
    </xf>
    <xf numFmtId="0" fontId="18" fillId="0" borderId="21" xfId="42" applyFont="1" applyBorder="1" applyAlignment="1">
      <alignment horizontal="center" vertical="center" wrapText="1"/>
    </xf>
    <xf numFmtId="0" fontId="18" fillId="0" borderId="27" xfId="42" applyFont="1" applyBorder="1" applyAlignment="1">
      <alignment horizontal="center" vertical="center" wrapText="1"/>
    </xf>
    <xf numFmtId="0" fontId="18" fillId="0" borderId="3" xfId="42" applyFont="1" applyBorder="1" applyAlignment="1">
      <alignment horizontal="center" vertical="center" wrapText="1"/>
    </xf>
    <xf numFmtId="0" fontId="18" fillId="0" borderId="9" xfId="42" applyFont="1" applyBorder="1" applyAlignment="1">
      <alignment horizontal="center" vertical="center" wrapText="1"/>
    </xf>
    <xf numFmtId="0" fontId="18" fillId="0" borderId="4" xfId="42" applyFont="1" applyBorder="1" applyAlignment="1">
      <alignment horizontal="center" vertical="center" wrapText="1"/>
    </xf>
    <xf numFmtId="0" fontId="18" fillId="0" borderId="0" xfId="42" applyFont="1" applyBorder="1" applyAlignment="1">
      <alignment horizontal="center" vertical="center" wrapText="1"/>
    </xf>
    <xf numFmtId="0" fontId="18" fillId="0" borderId="22" xfId="42" applyFont="1" applyBorder="1" applyAlignment="1">
      <alignment horizontal="center" vertical="center" wrapText="1"/>
    </xf>
    <xf numFmtId="0" fontId="18" fillId="0" borderId="1" xfId="42" applyFont="1" applyBorder="1" applyAlignment="1">
      <alignment horizontal="center" vertical="center" wrapText="1"/>
    </xf>
    <xf numFmtId="0" fontId="18" fillId="0" borderId="23" xfId="42" applyFont="1" applyBorder="1" applyAlignment="1">
      <alignment horizontal="center" vertical="center" wrapText="1"/>
    </xf>
    <xf numFmtId="0" fontId="18" fillId="0" borderId="60" xfId="42" applyFont="1" applyBorder="1" applyAlignment="1">
      <alignment horizontal="left" vertical="top" wrapText="1"/>
    </xf>
    <xf numFmtId="0" fontId="18" fillId="0" borderId="61" xfId="42" applyFont="1" applyBorder="1" applyAlignment="1">
      <alignment horizontal="left" vertical="top" wrapText="1"/>
    </xf>
    <xf numFmtId="0" fontId="17" fillId="0" borderId="56" xfId="42" applyFont="1" applyBorder="1" applyAlignment="1" applyProtection="1">
      <alignment horizontal="left" vertical="center" wrapText="1"/>
      <protection locked="0"/>
    </xf>
    <xf numFmtId="0" fontId="17" fillId="0" borderId="57" xfId="42" applyFont="1" applyBorder="1" applyAlignment="1" applyProtection="1">
      <alignment horizontal="left" vertical="center" wrapText="1"/>
      <protection locked="0"/>
    </xf>
    <xf numFmtId="0" fontId="18" fillId="0" borderId="0" xfId="42" applyFont="1" applyBorder="1" applyAlignment="1">
      <alignment horizontal="left" vertical="top" wrapText="1"/>
    </xf>
    <xf numFmtId="0" fontId="18" fillId="0" borderId="7" xfId="42" applyFont="1" applyBorder="1" applyAlignment="1">
      <alignment horizontal="center" vertical="center" wrapText="1"/>
    </xf>
    <xf numFmtId="0" fontId="17" fillId="0" borderId="34" xfId="42" applyFont="1" applyBorder="1" applyAlignment="1" applyProtection="1">
      <alignment horizontal="center" vertical="center" wrapText="1"/>
      <protection locked="0"/>
    </xf>
    <xf numFmtId="0" fontId="17" fillId="0" borderId="24" xfId="42" applyFont="1" applyBorder="1" applyAlignment="1" applyProtection="1">
      <alignment horizontal="center" vertical="center" wrapText="1"/>
      <protection locked="0"/>
    </xf>
    <xf numFmtId="0" fontId="18" fillId="0" borderId="4" xfId="42" applyFont="1" applyBorder="1" applyAlignment="1">
      <alignment horizontal="left" vertical="center" wrapText="1"/>
    </xf>
    <xf numFmtId="0" fontId="17" fillId="0" borderId="56" xfId="42" applyFont="1" applyBorder="1" applyAlignment="1" applyProtection="1">
      <alignment horizontal="justify" vertical="center" wrapText="1"/>
      <protection locked="0"/>
    </xf>
    <xf numFmtId="0" fontId="17" fillId="0" borderId="57" xfId="42" applyFont="1" applyBorder="1" applyAlignment="1" applyProtection="1">
      <alignment horizontal="justify" vertical="center" wrapText="1"/>
      <protection locked="0"/>
    </xf>
    <xf numFmtId="0" fontId="18" fillId="0" borderId="56" xfId="42" applyFont="1" applyBorder="1" applyAlignment="1" applyProtection="1">
      <alignment horizontal="justify" vertical="center" wrapText="1"/>
      <protection locked="0"/>
    </xf>
    <xf numFmtId="0" fontId="18" fillId="0" borderId="57" xfId="42" applyFont="1" applyBorder="1" applyAlignment="1" applyProtection="1">
      <alignment horizontal="justify" vertical="center" wrapText="1"/>
      <protection locked="0"/>
    </xf>
    <xf numFmtId="0" fontId="18" fillId="0" borderId="58" xfId="42" applyFont="1" applyBorder="1" applyAlignment="1" applyProtection="1">
      <alignment horizontal="justify" vertical="center" wrapText="1"/>
      <protection locked="0"/>
    </xf>
    <xf numFmtId="0" fontId="18" fillId="0" borderId="59" xfId="42" applyFont="1" applyBorder="1" applyAlignment="1" applyProtection="1">
      <alignment horizontal="justify" vertical="center" wrapText="1"/>
      <protection locked="0"/>
    </xf>
    <xf numFmtId="0" fontId="17" fillId="0" borderId="18" xfId="42" applyFont="1" applyBorder="1" applyAlignment="1" applyProtection="1">
      <alignment horizontal="center" vertical="center" wrapText="1"/>
      <protection locked="0"/>
    </xf>
    <xf numFmtId="0" fontId="17" fillId="0" borderId="20" xfId="42" applyFont="1" applyBorder="1" applyAlignment="1" applyProtection="1">
      <alignment horizontal="center" vertical="center" wrapText="1"/>
      <protection locked="0"/>
    </xf>
    <xf numFmtId="49" fontId="7" fillId="35" borderId="0" xfId="0" applyNumberFormat="1" applyFont="1" applyFill="1" applyBorder="1" applyAlignment="1" applyProtection="1">
      <alignment horizontal="left" vertical="center" shrinkToFi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写真" xfId="42" xr:uid="{00000000-0005-0000-0000-00002A000000}"/>
    <cellStyle name="標準_図面" xfId="43" xr:uid="{00000000-0005-0000-0000-00002B000000}"/>
    <cellStyle name="良い" xfId="44" builtinId="26" customBuiltin="1"/>
  </cellStyles>
  <dxfs count="10">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5050"/>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142875</xdr:rowOff>
    </xdr:from>
    <xdr:to>
      <xdr:col>1</xdr:col>
      <xdr:colOff>3781425</xdr:colOff>
      <xdr:row>9</xdr:row>
      <xdr:rowOff>4248150</xdr:rowOff>
    </xdr:to>
    <xdr:pic>
      <xdr:nvPicPr>
        <xdr:cNvPr id="15042" name="図 2">
          <a:extLst>
            <a:ext uri="{FF2B5EF4-FFF2-40B4-BE49-F238E27FC236}">
              <a16:creationId xmlns:a16="http://schemas.microsoft.com/office/drawing/2014/main" id="{00000000-0008-0000-0000-0000C23A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95250" y="3371850"/>
          <a:ext cx="4095750" cy="410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9</xdr:row>
      <xdr:rowOff>4819650</xdr:rowOff>
    </xdr:from>
    <xdr:to>
      <xdr:col>1</xdr:col>
      <xdr:colOff>2295525</xdr:colOff>
      <xdr:row>10</xdr:row>
      <xdr:rowOff>2200275</xdr:rowOff>
    </xdr:to>
    <xdr:pic>
      <xdr:nvPicPr>
        <xdr:cNvPr id="15043" name="Picture 1278">
          <a:extLst>
            <a:ext uri="{FF2B5EF4-FFF2-40B4-BE49-F238E27FC236}">
              <a16:creationId xmlns:a16="http://schemas.microsoft.com/office/drawing/2014/main" id="{00000000-0008-0000-0000-0000C33A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71450" y="8048625"/>
          <a:ext cx="2533650"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10</xdr:row>
      <xdr:rowOff>1876425</xdr:rowOff>
    </xdr:from>
    <xdr:to>
      <xdr:col>1</xdr:col>
      <xdr:colOff>228600</xdr:colOff>
      <xdr:row>10</xdr:row>
      <xdr:rowOff>2000250</xdr:rowOff>
    </xdr:to>
    <xdr:sp macro="" textlink="">
      <xdr:nvSpPr>
        <xdr:cNvPr id="15044" name="Rectangle 6">
          <a:extLst>
            <a:ext uri="{FF2B5EF4-FFF2-40B4-BE49-F238E27FC236}">
              <a16:creationId xmlns:a16="http://schemas.microsoft.com/office/drawing/2014/main" id="{00000000-0008-0000-0000-0000C43A0000}"/>
            </a:ext>
          </a:extLst>
        </xdr:cNvPr>
        <xdr:cNvSpPr>
          <a:spLocks noChangeArrowheads="1"/>
        </xdr:cNvSpPr>
      </xdr:nvSpPr>
      <xdr:spPr bwMode="auto">
        <a:xfrm>
          <a:off x="171450" y="10182225"/>
          <a:ext cx="466725" cy="1238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344091</xdr:colOff>
      <xdr:row>10</xdr:row>
      <xdr:rowOff>2210193</xdr:rowOff>
    </xdr:from>
    <xdr:to>
      <xdr:col>1</xdr:col>
      <xdr:colOff>1306116</xdr:colOff>
      <xdr:row>11</xdr:row>
      <xdr:rowOff>3964</xdr:rowOff>
    </xdr:to>
    <xdr:sp macro="" textlink="">
      <xdr:nvSpPr>
        <xdr:cNvPr id="8203" name="Text Box 11">
          <a:extLst>
            <a:ext uri="{FF2B5EF4-FFF2-40B4-BE49-F238E27FC236}">
              <a16:creationId xmlns:a16="http://schemas.microsoft.com/office/drawing/2014/main" id="{00000000-0008-0000-0000-00000B200000}"/>
            </a:ext>
          </a:extLst>
        </xdr:cNvPr>
        <xdr:cNvSpPr txBox="1">
          <a:spLocks noChangeArrowheads="1"/>
        </xdr:cNvSpPr>
      </xdr:nvSpPr>
      <xdr:spPr bwMode="auto">
        <a:xfrm>
          <a:off x="748904" y="10508849"/>
          <a:ext cx="962025" cy="323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右クリック</a:t>
          </a:r>
        </a:p>
      </xdr:txBody>
    </xdr:sp>
    <xdr:clientData/>
  </xdr:twoCellAnchor>
  <xdr:twoCellAnchor>
    <xdr:from>
      <xdr:col>1</xdr:col>
      <xdr:colOff>209550</xdr:colOff>
      <xdr:row>10</xdr:row>
      <xdr:rowOff>2028825</xdr:rowOff>
    </xdr:from>
    <xdr:to>
      <xdr:col>1</xdr:col>
      <xdr:colOff>581025</xdr:colOff>
      <xdr:row>10</xdr:row>
      <xdr:rowOff>2219325</xdr:rowOff>
    </xdr:to>
    <xdr:sp macro="" textlink="">
      <xdr:nvSpPr>
        <xdr:cNvPr id="15046" name="Line 12">
          <a:extLst>
            <a:ext uri="{FF2B5EF4-FFF2-40B4-BE49-F238E27FC236}">
              <a16:creationId xmlns:a16="http://schemas.microsoft.com/office/drawing/2014/main" id="{00000000-0008-0000-0000-0000C63A0000}"/>
            </a:ext>
          </a:extLst>
        </xdr:cNvPr>
        <xdr:cNvSpPr>
          <a:spLocks noChangeShapeType="1"/>
        </xdr:cNvSpPr>
      </xdr:nvSpPr>
      <xdr:spPr bwMode="auto">
        <a:xfrm flipH="1" flipV="1">
          <a:off x="619125" y="10334625"/>
          <a:ext cx="371475" cy="1905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85725</xdr:colOff>
      <xdr:row>9</xdr:row>
      <xdr:rowOff>3990975</xdr:rowOff>
    </xdr:from>
    <xdr:to>
      <xdr:col>1</xdr:col>
      <xdr:colOff>47625</xdr:colOff>
      <xdr:row>9</xdr:row>
      <xdr:rowOff>4286250</xdr:rowOff>
    </xdr:to>
    <xdr:sp macro="" textlink="">
      <xdr:nvSpPr>
        <xdr:cNvPr id="15047" name="Rectangle 13">
          <a:extLst>
            <a:ext uri="{FF2B5EF4-FFF2-40B4-BE49-F238E27FC236}">
              <a16:creationId xmlns:a16="http://schemas.microsoft.com/office/drawing/2014/main" id="{00000000-0008-0000-0000-0000C73A0000}"/>
            </a:ext>
          </a:extLst>
        </xdr:cNvPr>
        <xdr:cNvSpPr>
          <a:spLocks noChangeArrowheads="1"/>
        </xdr:cNvSpPr>
      </xdr:nvSpPr>
      <xdr:spPr bwMode="auto">
        <a:xfrm flipH="1">
          <a:off x="85725" y="7219950"/>
          <a:ext cx="371475" cy="295275"/>
        </a:xfrm>
        <a:prstGeom prst="rect">
          <a:avLst/>
        </a:prstGeom>
        <a:noFill/>
        <a:ln w="31750">
          <a:solidFill>
            <a:srgbClr xmlns:mc="http://schemas.openxmlformats.org/markup-compatibility/2006" xmlns:a14="http://schemas.microsoft.com/office/drawing/2010/main" val="000000" mc:Ignorable="a14" a14:legacySpreadsheetColorIndex="8"/>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95250</xdr:colOff>
      <xdr:row>9</xdr:row>
      <xdr:rowOff>4067175</xdr:rowOff>
    </xdr:from>
    <xdr:to>
      <xdr:col>1</xdr:col>
      <xdr:colOff>3638550</xdr:colOff>
      <xdr:row>9</xdr:row>
      <xdr:rowOff>4248150</xdr:rowOff>
    </xdr:to>
    <xdr:sp macro="" textlink="">
      <xdr:nvSpPr>
        <xdr:cNvPr id="15048" name="Rectangle 14">
          <a:extLst>
            <a:ext uri="{FF2B5EF4-FFF2-40B4-BE49-F238E27FC236}">
              <a16:creationId xmlns:a16="http://schemas.microsoft.com/office/drawing/2014/main" id="{00000000-0008-0000-0000-0000C83A0000}"/>
            </a:ext>
          </a:extLst>
        </xdr:cNvPr>
        <xdr:cNvSpPr>
          <a:spLocks noChangeArrowheads="1"/>
        </xdr:cNvSpPr>
      </xdr:nvSpPr>
      <xdr:spPr bwMode="auto">
        <a:xfrm>
          <a:off x="504825" y="7296150"/>
          <a:ext cx="3543300" cy="18097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3667125</xdr:colOff>
      <xdr:row>9</xdr:row>
      <xdr:rowOff>4105275</xdr:rowOff>
    </xdr:from>
    <xdr:to>
      <xdr:col>1</xdr:col>
      <xdr:colOff>4276725</xdr:colOff>
      <xdr:row>9</xdr:row>
      <xdr:rowOff>4362450</xdr:rowOff>
    </xdr:to>
    <xdr:sp macro="" textlink="">
      <xdr:nvSpPr>
        <xdr:cNvPr id="15049" name="Line 15">
          <a:extLst>
            <a:ext uri="{FF2B5EF4-FFF2-40B4-BE49-F238E27FC236}">
              <a16:creationId xmlns:a16="http://schemas.microsoft.com/office/drawing/2014/main" id="{00000000-0008-0000-0000-0000C93A0000}"/>
            </a:ext>
          </a:extLst>
        </xdr:cNvPr>
        <xdr:cNvSpPr>
          <a:spLocks noChangeShapeType="1"/>
        </xdr:cNvSpPr>
      </xdr:nvSpPr>
      <xdr:spPr bwMode="auto">
        <a:xfrm flipH="1" flipV="1">
          <a:off x="4076700" y="7334250"/>
          <a:ext cx="609600" cy="2571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2276474</xdr:colOff>
      <xdr:row>10</xdr:row>
      <xdr:rowOff>1243008</xdr:rowOff>
    </xdr:from>
    <xdr:to>
      <xdr:col>1</xdr:col>
      <xdr:colOff>6143623</xdr:colOff>
      <xdr:row>10</xdr:row>
      <xdr:rowOff>2100258</xdr:rowOff>
    </xdr:to>
    <xdr:sp macro="" textlink="">
      <xdr:nvSpPr>
        <xdr:cNvPr id="8210" name="Text Box 18">
          <a:extLst>
            <a:ext uri="{FF2B5EF4-FFF2-40B4-BE49-F238E27FC236}">
              <a16:creationId xmlns:a16="http://schemas.microsoft.com/office/drawing/2014/main" id="{00000000-0008-0000-0000-000012200000}"/>
            </a:ext>
          </a:extLst>
        </xdr:cNvPr>
        <xdr:cNvSpPr txBox="1">
          <a:spLocks noChangeArrowheads="1"/>
        </xdr:cNvSpPr>
      </xdr:nvSpPr>
      <xdr:spPr bwMode="auto">
        <a:xfrm>
          <a:off x="2681287" y="9541664"/>
          <a:ext cx="3867149" cy="857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左図のように赤線で囲まれた三角矢印部分を右クリックするとワークシートの一覧が表示され、各様式ごとに選択できます。</a:t>
          </a:r>
        </a:p>
      </xdr:txBody>
    </xdr:sp>
    <xdr:clientData/>
  </xdr:twoCellAnchor>
  <xdr:twoCellAnchor editAs="oneCell">
    <xdr:from>
      <xdr:col>1</xdr:col>
      <xdr:colOff>2245519</xdr:colOff>
      <xdr:row>9</xdr:row>
      <xdr:rowOff>4395788</xdr:rowOff>
    </xdr:from>
    <xdr:to>
      <xdr:col>1</xdr:col>
      <xdr:colOff>6131719</xdr:colOff>
      <xdr:row>9</xdr:row>
      <xdr:rowOff>4929188</xdr:rowOff>
    </xdr:to>
    <xdr:sp macro="" textlink="">
      <xdr:nvSpPr>
        <xdr:cNvPr id="8212" name="Text Box 20">
          <a:extLst>
            <a:ext uri="{FF2B5EF4-FFF2-40B4-BE49-F238E27FC236}">
              <a16:creationId xmlns:a16="http://schemas.microsoft.com/office/drawing/2014/main" id="{00000000-0008-0000-0000-000014200000}"/>
            </a:ext>
          </a:extLst>
        </xdr:cNvPr>
        <xdr:cNvSpPr txBox="1">
          <a:spLocks noChangeArrowheads="1"/>
        </xdr:cNvSpPr>
      </xdr:nvSpPr>
      <xdr:spPr bwMode="auto">
        <a:xfrm>
          <a:off x="2650332" y="7622382"/>
          <a:ext cx="3886200"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各様式ごとにワークシートが分かれています。該当するワークシートを選択し、作成してください。</a:t>
          </a:r>
        </a:p>
      </xdr:txBody>
    </xdr:sp>
    <xdr:clientData/>
  </xdr:twoCellAnchor>
  <xdr:twoCellAnchor>
    <xdr:from>
      <xdr:col>0</xdr:col>
      <xdr:colOff>0</xdr:colOff>
      <xdr:row>9</xdr:row>
      <xdr:rowOff>4302919</xdr:rowOff>
    </xdr:from>
    <xdr:to>
      <xdr:col>1</xdr:col>
      <xdr:colOff>457200</xdr:colOff>
      <xdr:row>10</xdr:row>
      <xdr:rowOff>59644</xdr:rowOff>
    </xdr:to>
    <xdr:sp macro="" textlink="" fLocksText="0">
      <xdr:nvSpPr>
        <xdr:cNvPr id="8200" name="AutoShape 8">
          <a:extLst>
            <a:ext uri="{FF2B5EF4-FFF2-40B4-BE49-F238E27FC236}">
              <a16:creationId xmlns:a16="http://schemas.microsoft.com/office/drawing/2014/main" id="{00000000-0008-0000-0000-000008200000}"/>
            </a:ext>
          </a:extLst>
        </xdr:cNvPr>
        <xdr:cNvSpPr>
          <a:spLocks noChangeArrowheads="1"/>
        </xdr:cNvSpPr>
      </xdr:nvSpPr>
      <xdr:spPr bwMode="auto">
        <a:xfrm>
          <a:off x="0" y="7539038"/>
          <a:ext cx="862013" cy="819150"/>
        </a:xfrm>
        <a:prstGeom prst="downArrow">
          <a:avLst>
            <a:gd name="adj1" fmla="val 50000"/>
            <a:gd name="adj2" fmla="val 250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HG丸ｺﾞｼｯｸM-PRO"/>
              <a:ea typeface="HG丸ｺﾞｼｯｸM-PRO"/>
            </a:rPr>
            <a:t>拡大</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35</xdr:col>
      <xdr:colOff>76200</xdr:colOff>
      <xdr:row>10</xdr:row>
      <xdr:rowOff>139864</xdr:rowOff>
    </xdr:from>
    <xdr:ext cx="4305300" cy="2012786"/>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bwMode="auto">
        <a:xfrm>
          <a:off x="6724650" y="2311564"/>
          <a:ext cx="4305300" cy="2012786"/>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000"/>
            </a:lnSpc>
          </a:pP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「定期調査報告書」シートに入力した内容が自動で入力されるため、</a:t>
          </a: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原則として直接入力は不要です。</a:t>
          </a:r>
          <a:endParaRPr kumimoji="1" lang="en-US" altLang="ja-JP" sz="1800" b="0" i="0" u="none" strike="noStrike" baseline="0">
            <a:solidFill>
              <a:srgbClr val="FF0000"/>
            </a:solidFill>
            <a:latin typeface="HGSｺﾞｼｯｸE" panose="020B0900000000000000" pitchFamily="50" charset="-128"/>
            <a:ea typeface="HGSｺﾞｼｯｸE" panose="020B0900000000000000" pitchFamily="50" charset="-128"/>
          </a:endParaRPr>
        </a:p>
        <a:p>
          <a:pPr algn="l" rtl="0">
            <a:lnSpc>
              <a:spcPts val="2000"/>
            </a:lnSpc>
          </a:pPr>
          <a:r>
            <a:rPr kumimoji="1" lang="en-US" altLang="ja-JP" sz="1400" b="0" i="0" u="none" strike="noStrike" baseline="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b="0" i="0" u="none" strike="noStrike" baseline="0">
              <a:solidFill>
                <a:sysClr val="windowText" lastClr="000000"/>
              </a:solidFill>
              <a:latin typeface="HGSｺﾞｼｯｸM" panose="020B0600000000000000" pitchFamily="50" charset="-128"/>
              <a:ea typeface="HGSｺﾞｼｯｸM" panose="020B0600000000000000" pitchFamily="50" charset="-128"/>
            </a:rPr>
            <a:t>過年度分として提出する場合は本来の対象年度を入力してください。</a:t>
          </a:r>
        </a:p>
      </xdr:txBody>
    </xdr:sp>
    <xdr:clientData/>
  </xdr:oneCellAnchor>
  <xdr:oneCellAnchor>
    <xdr:from>
      <xdr:col>35</xdr:col>
      <xdr:colOff>66675</xdr:colOff>
      <xdr:row>20</xdr:row>
      <xdr:rowOff>28575</xdr:rowOff>
    </xdr:from>
    <xdr:ext cx="4305300" cy="2012786"/>
    <xdr:sp macro="" textlink="">
      <xdr:nvSpPr>
        <xdr:cNvPr id="3" name="テキスト ボックス 2">
          <a:extLst>
            <a:ext uri="{FF2B5EF4-FFF2-40B4-BE49-F238E27FC236}">
              <a16:creationId xmlns:a16="http://schemas.microsoft.com/office/drawing/2014/main" id="{E0651B0B-60A1-44CD-87C8-12D2A179D356}"/>
            </a:ext>
          </a:extLst>
        </xdr:cNvPr>
        <xdr:cNvSpPr txBox="1"/>
      </xdr:nvSpPr>
      <xdr:spPr bwMode="auto">
        <a:xfrm>
          <a:off x="6715125" y="4457700"/>
          <a:ext cx="4305300" cy="2012786"/>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0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オンラインによる提出</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の場合は、</a:t>
          </a: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申請フォームに入力した内容</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が</a:t>
          </a: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受理証</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に反映されます。</a:t>
          </a:r>
          <a:endParaRPr kumimoji="1" lang="ja-JP" altLang="en-US" sz="1400" b="0" i="0" u="none" strike="noStrike" baseline="0">
            <a:solidFill>
              <a:sysClr val="windowText" lastClr="000000"/>
            </a:solidFill>
            <a:latin typeface="HGSｺﾞｼｯｸM" panose="020B0600000000000000" pitchFamily="50" charset="-128"/>
            <a:ea typeface="HGSｺﾞｼｯｸM" panose="020B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39</xdr:col>
      <xdr:colOff>85725</xdr:colOff>
      <xdr:row>4</xdr:row>
      <xdr:rowOff>53272</xdr:rowOff>
    </xdr:from>
    <xdr:ext cx="4305300" cy="2213678"/>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bwMode="auto">
        <a:xfrm>
          <a:off x="6772275" y="700972"/>
          <a:ext cx="4305300" cy="2213678"/>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100"/>
            </a:lnSpc>
          </a:pP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「定期調査報告書」シートに入力した内容が自動で入力されるため、原則として</a:t>
          </a: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直接入力は不要</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です。</a:t>
          </a:r>
          <a:endParaRPr kumimoji="1" lang="en-US" altLang="ja-JP" sz="1800" b="0" i="0" u="none" strike="noStrike" baseline="0">
            <a:solidFill>
              <a:sysClr val="windowText" lastClr="000000"/>
            </a:solidFill>
            <a:latin typeface="HGSｺﾞｼｯｸE" panose="020B0900000000000000" pitchFamily="50" charset="-128"/>
            <a:ea typeface="HGSｺﾞｼｯｸE" panose="020B0900000000000000" pitchFamily="50" charset="-128"/>
          </a:endParaRPr>
        </a:p>
        <a:p>
          <a:pPr algn="l" rtl="0">
            <a:lnSpc>
              <a:spcPts val="1300"/>
            </a:lnSpc>
          </a:pP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該当する場合は第一面</a:t>
          </a: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【7.</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建築物等に係る不具合等の状況</a:t>
          </a: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p>
        <a:p>
          <a:pPr algn="l" rtl="0">
            <a:lnSpc>
              <a:spcPts val="1300"/>
            </a:lnSpc>
          </a:pP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　の着色セルのみ入力してください。</a:t>
          </a: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概要書のシート名は変更しないでください</a:t>
          </a: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40</xdr:col>
      <xdr:colOff>314325</xdr:colOff>
      <xdr:row>90</xdr:row>
      <xdr:rowOff>76200</xdr:rowOff>
    </xdr:from>
    <xdr:to>
      <xdr:col>45</xdr:col>
      <xdr:colOff>390525</xdr:colOff>
      <xdr:row>96</xdr:row>
      <xdr:rowOff>158398</xdr:rowOff>
    </xdr:to>
    <xdr:pic>
      <xdr:nvPicPr>
        <xdr:cNvPr id="3" name="図 2">
          <a:extLst>
            <a:ext uri="{FF2B5EF4-FFF2-40B4-BE49-F238E27FC236}">
              <a16:creationId xmlns:a16="http://schemas.microsoft.com/office/drawing/2014/main" id="{367432ED-516B-2B65-8C6C-0230BFDEA9C7}"/>
            </a:ext>
          </a:extLst>
        </xdr:cNvPr>
        <xdr:cNvPicPr>
          <a:picLocks noChangeAspect="1"/>
        </xdr:cNvPicPr>
      </xdr:nvPicPr>
      <xdr:blipFill>
        <a:blip xmlns:r="http://schemas.openxmlformats.org/officeDocument/2006/relationships" r:embed="rId1"/>
        <a:stretch>
          <a:fillRect/>
        </a:stretch>
      </xdr:blipFill>
      <xdr:spPr>
        <a:xfrm>
          <a:off x="7172325" y="15335250"/>
          <a:ext cx="5219700" cy="1110898"/>
        </a:xfrm>
        <a:prstGeom prst="rect">
          <a:avLst/>
        </a:prstGeom>
      </xdr:spPr>
    </xdr:pic>
    <xdr:clientData/>
  </xdr:twoCellAnchor>
  <xdr:oneCellAnchor>
    <xdr:from>
      <xdr:col>41</xdr:col>
      <xdr:colOff>857250</xdr:colOff>
      <xdr:row>92</xdr:row>
      <xdr:rowOff>4141</xdr:rowOff>
    </xdr:from>
    <xdr:ext cx="168764" cy="220317"/>
    <xdr:sp macro="" textlink="">
      <xdr:nvSpPr>
        <xdr:cNvPr id="8" name="テキスト ボックス 7">
          <a:extLst>
            <a:ext uri="{FF2B5EF4-FFF2-40B4-BE49-F238E27FC236}">
              <a16:creationId xmlns:a16="http://schemas.microsoft.com/office/drawing/2014/main" id="{D475AF1F-7591-DDC1-91B8-69761AC2590A}"/>
            </a:ext>
          </a:extLst>
        </xdr:cNvPr>
        <xdr:cNvSpPr txBox="1"/>
      </xdr:nvSpPr>
      <xdr:spPr bwMode="auto">
        <a:xfrm>
          <a:off x="8372475" y="15606091"/>
          <a:ext cx="168764" cy="220317"/>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none" lIns="27432" tIns="18288" rIns="0" bIns="18288" rtlCol="0" anchor="ctr" upright="1">
          <a:spAutoFit/>
        </a:bodyPr>
        <a:lstStyle/>
        <a:p>
          <a:pPr algn="l" rtl="0"/>
          <a:r>
            <a:rPr kumimoji="1" lang="ja-JP" altLang="en-US" sz="1100" b="0" i="0" u="none" strike="noStrike" baseline="0">
              <a:solidFill>
                <a:srgbClr val="FF0000"/>
              </a:solidFill>
              <a:latin typeface="ＭＳ Ｐゴシック"/>
              <a:ea typeface="ＭＳ Ｐゴシック"/>
            </a:rPr>
            <a:t>例</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152400</xdr:colOff>
      <xdr:row>30</xdr:row>
      <xdr:rowOff>95250</xdr:rowOff>
    </xdr:from>
    <xdr:to>
      <xdr:col>17</xdr:col>
      <xdr:colOff>665053</xdr:colOff>
      <xdr:row>57</xdr:row>
      <xdr:rowOff>162809</xdr:rowOff>
    </xdr:to>
    <xdr:pic>
      <xdr:nvPicPr>
        <xdr:cNvPr id="2" name="図 1">
          <a:extLst>
            <a:ext uri="{FF2B5EF4-FFF2-40B4-BE49-F238E27FC236}">
              <a16:creationId xmlns:a16="http://schemas.microsoft.com/office/drawing/2014/main" id="{C5187FC9-0673-7C03-EB5A-A9FFF454C329}"/>
            </a:ext>
          </a:extLst>
        </xdr:cNvPr>
        <xdr:cNvPicPr>
          <a:picLocks noChangeAspect="1"/>
        </xdr:cNvPicPr>
      </xdr:nvPicPr>
      <xdr:blipFill>
        <a:blip xmlns:r="http://schemas.openxmlformats.org/officeDocument/2006/relationships" r:embed="rId1"/>
        <a:stretch>
          <a:fillRect/>
        </a:stretch>
      </xdr:blipFill>
      <xdr:spPr>
        <a:xfrm>
          <a:off x="7734300" y="5191125"/>
          <a:ext cx="3865453" cy="5020559"/>
        </a:xfrm>
        <a:prstGeom prst="rect">
          <a:avLst/>
        </a:prstGeom>
      </xdr:spPr>
    </xdr:pic>
    <xdr:clientData fPrintsWithSheet="0"/>
  </xdr:twoCellAnchor>
  <xdr:twoCellAnchor editAs="oneCell">
    <xdr:from>
      <xdr:col>18</xdr:col>
      <xdr:colOff>161924</xdr:colOff>
      <xdr:row>30</xdr:row>
      <xdr:rowOff>100778</xdr:rowOff>
    </xdr:from>
    <xdr:to>
      <xdr:col>23</xdr:col>
      <xdr:colOff>238125</xdr:colOff>
      <xdr:row>57</xdr:row>
      <xdr:rowOff>143176</xdr:rowOff>
    </xdr:to>
    <xdr:pic>
      <xdr:nvPicPr>
        <xdr:cNvPr id="4" name="図 3">
          <a:extLst>
            <a:ext uri="{FF2B5EF4-FFF2-40B4-BE49-F238E27FC236}">
              <a16:creationId xmlns:a16="http://schemas.microsoft.com/office/drawing/2014/main" id="{60475B8D-8F0D-2859-DA81-918EA8A3B440}"/>
            </a:ext>
          </a:extLst>
        </xdr:cNvPr>
        <xdr:cNvPicPr>
          <a:picLocks noChangeAspect="1"/>
        </xdr:cNvPicPr>
      </xdr:nvPicPr>
      <xdr:blipFill>
        <a:blip xmlns:r="http://schemas.openxmlformats.org/officeDocument/2006/relationships" r:embed="rId2"/>
        <a:stretch>
          <a:fillRect/>
        </a:stretch>
      </xdr:blipFill>
      <xdr:spPr>
        <a:xfrm>
          <a:off x="11782424" y="5196653"/>
          <a:ext cx="3505201" cy="4995398"/>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123826</xdr:colOff>
      <xdr:row>1</xdr:row>
      <xdr:rowOff>76201</xdr:rowOff>
    </xdr:from>
    <xdr:to>
      <xdr:col>16</xdr:col>
      <xdr:colOff>0</xdr:colOff>
      <xdr:row>37</xdr:row>
      <xdr:rowOff>66675</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10458451" y="219076"/>
          <a:ext cx="4676774" cy="5819774"/>
          <a:chOff x="10455650" y="221877"/>
          <a:chExt cx="4661085" cy="5638239"/>
        </a:xfrm>
      </xdr:grpSpPr>
      <xdr:sp macro="" textlink="">
        <xdr:nvSpPr>
          <xdr:cNvPr id="2" name="テキスト ボックス 2">
            <a:extLst>
              <a:ext uri="{FF2B5EF4-FFF2-40B4-BE49-F238E27FC236}">
                <a16:creationId xmlns:a16="http://schemas.microsoft.com/office/drawing/2014/main" id="{00000000-0008-0000-0500-000002000000}"/>
              </a:ext>
            </a:extLst>
          </xdr:cNvPr>
          <xdr:cNvSpPr txBox="1">
            <a:spLocks noChangeArrowheads="1"/>
          </xdr:cNvSpPr>
        </xdr:nvSpPr>
        <xdr:spPr bwMode="auto">
          <a:xfrm>
            <a:off x="10455650" y="221877"/>
            <a:ext cx="4661085" cy="5638239"/>
          </a:xfrm>
          <a:prstGeom prst="rect">
            <a:avLst/>
          </a:prstGeom>
          <a:solidFill>
            <a:schemeClr val="accent1">
              <a:lumMod val="20000"/>
              <a:lumOff val="80000"/>
            </a:schemeClr>
          </a:solidFill>
          <a:ln w="9525">
            <a:noFill/>
            <a:miter lim="800000"/>
            <a:headEnd/>
            <a:tailEnd/>
          </a:ln>
        </xdr:spPr>
        <xdr:txBody>
          <a:bodyPr rot="0" vert="horz" wrap="square" lIns="72000" tIns="0" rIns="72000" bIns="36000" anchor="t" anchorCtr="0">
            <a:noAutofit/>
          </a:bodyPr>
          <a:lstStyle/>
          <a:p>
            <a:pPr algn="just">
              <a:lnSpc>
                <a:spcPts val="1200"/>
              </a:lnSpc>
              <a:spcBef>
                <a:spcPts val="240"/>
              </a:spcBef>
            </a:pPr>
            <a:endPar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ja-JP" altLang="en-US" sz="1400" kern="100" baseline="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rPr>
              <a:t>　　</a:t>
            </a: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オンライン提出を行う場合、図面は</a:t>
            </a:r>
            <a:r>
              <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PDF</a:t>
            </a: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ファイルで</a:t>
            </a:r>
            <a:endPar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　　提出してください。</a:t>
            </a:r>
            <a:endPar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endParaRPr lang="en-US" altLang="ja-JP" sz="1400" kern="100" baseline="0">
              <a:solidFill>
                <a:schemeClr val="accent1">
                  <a:lumMod val="75000"/>
                </a:schemeClr>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en-US" alt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PDF</a:t>
            </a:r>
            <a:r>
              <a:rPr lang="ja-JP" altLang="en-US"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ファイルの作成方法</a:t>
            </a:r>
            <a:endParaRPr lang="en-US" alt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① 印刷範囲と改ページを設定する</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　　↓</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② 「ファイル」「エクスポート」「</a:t>
            </a:r>
            <a:r>
              <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PDF/XPS</a:t>
            </a: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の作成」を順に押下する</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0522325" y="1841632"/>
            <a:ext cx="4472826" cy="1076602"/>
          </a:xfrm>
          <a:prstGeom prst="rect">
            <a:avLst/>
          </a:prstGeom>
          <a:ln>
            <a:solidFill>
              <a:schemeClr val="tx1">
                <a:lumMod val="75000"/>
                <a:lumOff val="25000"/>
              </a:schemeClr>
            </a:solidFill>
          </a:ln>
        </xdr:spPr>
      </xdr:pic>
      <xdr:pic>
        <xdr:nvPicPr>
          <xdr:cNvPr id="5" name="グラフィックス 4" descr="警告 単色塗りつぶし">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0541375" y="407333"/>
            <a:ext cx="285749" cy="275664"/>
          </a:xfrm>
          <a:prstGeom prst="rect">
            <a:avLst/>
          </a:prstGeom>
        </xdr:spPr>
      </xdr:pic>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0522323" y="3034659"/>
            <a:ext cx="4472827" cy="2588660"/>
          </a:xfrm>
          <a:prstGeom prst="rect">
            <a:avLst/>
          </a:prstGeom>
          <a:ln>
            <a:solidFill>
              <a:schemeClr val="tx1">
                <a:lumMod val="75000"/>
                <a:lumOff val="25000"/>
              </a:schemeClr>
            </a:solidFill>
          </a:ln>
        </xdr:spPr>
      </xdr:pic>
      <xdr:sp macro="" textlink="">
        <xdr:nvSpPr>
          <xdr:cNvPr id="12" name="正方形/長方形 11">
            <a:extLst>
              <a:ext uri="{FF2B5EF4-FFF2-40B4-BE49-F238E27FC236}">
                <a16:creationId xmlns:a16="http://schemas.microsoft.com/office/drawing/2014/main" id="{00000000-0008-0000-0500-00000C000000}"/>
              </a:ext>
            </a:extLst>
          </xdr:cNvPr>
          <xdr:cNvSpPr/>
        </xdr:nvSpPr>
        <xdr:spPr bwMode="auto">
          <a:xfrm>
            <a:off x="10541374" y="2079198"/>
            <a:ext cx="383721" cy="17457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bwMode="auto">
          <a:xfrm>
            <a:off x="10520962" y="5055078"/>
            <a:ext cx="657705" cy="17457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500-00000E000000}"/>
              </a:ext>
            </a:extLst>
          </xdr:cNvPr>
          <xdr:cNvSpPr/>
        </xdr:nvSpPr>
        <xdr:spPr bwMode="auto">
          <a:xfrm>
            <a:off x="12898211" y="4071202"/>
            <a:ext cx="434549" cy="43879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10706018" y="2291068"/>
            <a:ext cx="0" cy="2718903"/>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V="1">
            <a:off x="11216767" y="4304126"/>
            <a:ext cx="1644704" cy="833397"/>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4</xdr:row>
      <xdr:rowOff>219075</xdr:rowOff>
    </xdr:from>
    <xdr:to>
      <xdr:col>3</xdr:col>
      <xdr:colOff>1619250</xdr:colOff>
      <xdr:row>9</xdr:row>
      <xdr:rowOff>104774</xdr:rowOff>
    </xdr:to>
    <xdr:sp macro="" textlink="">
      <xdr:nvSpPr>
        <xdr:cNvPr id="64" name="四角形: 角を丸くする 63">
          <a:extLst>
            <a:ext uri="{FF2B5EF4-FFF2-40B4-BE49-F238E27FC236}">
              <a16:creationId xmlns:a16="http://schemas.microsoft.com/office/drawing/2014/main" id="{9A399DF3-C5C3-4D22-3E61-F504543426EB}"/>
            </a:ext>
          </a:extLst>
        </xdr:cNvPr>
        <xdr:cNvSpPr/>
      </xdr:nvSpPr>
      <xdr:spPr bwMode="auto">
        <a:xfrm>
          <a:off x="419100" y="1114425"/>
          <a:ext cx="3019425" cy="1314449"/>
        </a:xfrm>
        <a:prstGeom prst="roundRect">
          <a:avLst/>
        </a:pr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050" b="0">
              <a:solidFill>
                <a:srgbClr val="FF0000"/>
              </a:solidFill>
              <a:latin typeface="BIZ UDゴシック" panose="020B0400000000000000" pitchFamily="49" charset="-128"/>
              <a:ea typeface="BIZ UDゴシック" panose="020B0400000000000000" pitchFamily="49" charset="-128"/>
            </a:rPr>
            <a:t>　現在の札幌市の閲覧環境では表示されないため、「</a:t>
          </a:r>
          <a:r>
            <a:rPr kumimoji="1" lang="en-US" altLang="ja-JP" sz="1050" b="0">
              <a:solidFill>
                <a:srgbClr val="FF0000"/>
              </a:solidFill>
              <a:latin typeface="BIZ UDゴシック" panose="020B0400000000000000" pitchFamily="49" charset="-128"/>
              <a:ea typeface="BIZ UDゴシック" panose="020B0400000000000000" pitchFamily="49" charset="-128"/>
            </a:rPr>
            <a:t>IMAGE</a:t>
          </a:r>
          <a:r>
            <a:rPr kumimoji="1" lang="ja-JP" altLang="en-US" sz="1050" b="0">
              <a:solidFill>
                <a:srgbClr val="FF0000"/>
              </a:solidFill>
              <a:latin typeface="BIZ UDゴシック" panose="020B0400000000000000" pitchFamily="49" charset="-128"/>
              <a:ea typeface="BIZ UDゴシック" panose="020B0400000000000000" pitchFamily="49" charset="-128"/>
            </a:rPr>
            <a:t>関数」や「リンク貼り付け」は使用しないでください。</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0">
              <a:solidFill>
                <a:srgbClr val="FF0000"/>
              </a:solidFill>
              <a:latin typeface="BIZ UDゴシック" panose="020B0400000000000000" pitchFamily="49" charset="-128"/>
              <a:ea typeface="BIZ UDゴシック" panose="020B0400000000000000" pitchFamily="49" charset="-128"/>
            </a:rPr>
            <a:t>　また、画像挿入の際に「セルに配置」と「セルの上に配置」を選択できる場合には「セルの上に配置」を選択してください。</a:t>
          </a:r>
        </a:p>
      </xdr:txBody>
    </xdr:sp>
    <xdr:clientData/>
  </xdr:twoCellAnchor>
  <xdr:twoCellAnchor>
    <xdr:from>
      <xdr:col>6</xdr:col>
      <xdr:colOff>219075</xdr:colOff>
      <xdr:row>1</xdr:row>
      <xdr:rowOff>66675</xdr:rowOff>
    </xdr:from>
    <xdr:to>
      <xdr:col>19</xdr:col>
      <xdr:colOff>428625</xdr:colOff>
      <xdr:row>22</xdr:row>
      <xdr:rowOff>152400</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7219950" y="238125"/>
          <a:ext cx="9124950" cy="5772150"/>
          <a:chOff x="0" y="0"/>
          <a:chExt cx="5744451" cy="3431315"/>
        </a:xfrm>
      </xdr:grpSpPr>
      <xdr:sp macro="" textlink="">
        <xdr:nvSpPr>
          <xdr:cNvPr id="18" name="テキスト ボックス 2">
            <a:extLst>
              <a:ext uri="{FF2B5EF4-FFF2-40B4-BE49-F238E27FC236}">
                <a16:creationId xmlns:a16="http://schemas.microsoft.com/office/drawing/2014/main" id="{00000000-0008-0000-0600-000012000000}"/>
              </a:ext>
            </a:extLst>
          </xdr:cNvPr>
          <xdr:cNvSpPr txBox="1">
            <a:spLocks noChangeArrowheads="1"/>
          </xdr:cNvSpPr>
        </xdr:nvSpPr>
        <xdr:spPr bwMode="auto">
          <a:xfrm>
            <a:off x="0" y="0"/>
            <a:ext cx="5744451" cy="3431315"/>
          </a:xfrm>
          <a:prstGeom prst="rect">
            <a:avLst/>
          </a:prstGeom>
          <a:solidFill>
            <a:schemeClr val="accent1">
              <a:lumMod val="20000"/>
              <a:lumOff val="80000"/>
            </a:schemeClr>
          </a:solidFill>
          <a:ln w="9525">
            <a:noFill/>
            <a:miter lim="800000"/>
            <a:headEnd/>
            <a:tailEnd/>
          </a:ln>
        </xdr:spPr>
        <xdr:txBody>
          <a:bodyPr rot="0" vert="horz" wrap="square" lIns="72000" tIns="0" rIns="72000" bIns="36000" anchor="t" anchorCtr="0">
            <a:noAutofit/>
          </a:bodyPr>
          <a:lstStyle/>
          <a:p>
            <a:pPr algn="just">
              <a:lnSpc>
                <a:spcPts val="1200"/>
              </a:lnSpc>
              <a:spcBef>
                <a:spcPts val="240"/>
              </a:spcBef>
            </a:pPr>
            <a:endPar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en-US"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Excel</a:t>
            </a:r>
            <a:r>
              <a:rPr 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での画像の圧縮方法</a:t>
            </a:r>
            <a:endParaRPr lang="ja-JP" sz="18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xdr:txBody>
      </xdr:sp>
      <xdr:pic>
        <xdr:nvPicPr>
          <xdr:cNvPr id="19" name="図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1977" y="265882"/>
            <a:ext cx="4242435" cy="3072130"/>
          </a:xfrm>
          <a:prstGeom prst="rect">
            <a:avLst/>
          </a:prstGeom>
          <a:ln>
            <a:solidFill>
              <a:srgbClr val="E7E6E6">
                <a:lumMod val="50000"/>
              </a:srgbClr>
            </a:solidFill>
          </a:ln>
        </xdr:spPr>
      </xdr:pic>
      <xdr:sp macro="" textlink="">
        <xdr:nvSpPr>
          <xdr:cNvPr id="20" name="テキスト ボックス 2">
            <a:extLst>
              <a:ext uri="{FF2B5EF4-FFF2-40B4-BE49-F238E27FC236}">
                <a16:creationId xmlns:a16="http://schemas.microsoft.com/office/drawing/2014/main" id="{00000000-0008-0000-0600-000014000000}"/>
              </a:ext>
            </a:extLst>
          </xdr:cNvPr>
          <xdr:cNvSpPr txBox="1">
            <a:spLocks noChangeArrowheads="1"/>
          </xdr:cNvSpPr>
        </xdr:nvSpPr>
        <xdr:spPr bwMode="auto">
          <a:xfrm>
            <a:off x="4313948" y="263661"/>
            <a:ext cx="1407823" cy="2569296"/>
          </a:xfrm>
          <a:prstGeom prst="rect">
            <a:avLst/>
          </a:prstGeom>
          <a:noFill/>
          <a:ln w="9525">
            <a:noFill/>
            <a:miter lim="800000"/>
            <a:headEnd/>
            <a:tailEnd/>
          </a:ln>
        </xdr:spPr>
        <xdr:txBody>
          <a:bodyPr rot="0" vert="horz" wrap="square" lIns="72000" tIns="0" rIns="72000" bIns="36000" anchor="ctr" anchorCtr="0">
            <a:noAutofit/>
          </a:bodyPr>
          <a:lstStyle/>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① 画像を選択</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② 「図の形式」をクリック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③ 「図の圧縮」をクリック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④ 解像度を選択</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just">
              <a:lnSpc>
                <a:spcPts val="1000"/>
              </a:lnSpc>
              <a:spcBef>
                <a:spcPts val="240"/>
              </a:spcBef>
              <a:spcAft>
                <a:spcPts val="0"/>
              </a:spcAft>
            </a:pP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r>
              <a:rPr lang="en-US"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ppi</a:t>
            </a: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」の数値が小さいほどサイズは小さくなります。</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⑥ 「</a:t>
            </a:r>
            <a:r>
              <a:rPr lang="en-US"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OK</a:t>
            </a: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just">
              <a:lnSpc>
                <a:spcPts val="1000"/>
              </a:lnSpc>
              <a:spcBef>
                <a:spcPts val="240"/>
              </a:spcBef>
              <a:spcAft>
                <a:spcPts val="0"/>
              </a:spcAft>
            </a:pP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「この画像だけに適用する」のチェックを外すことですべての画像に適用できます。</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3758576" y="263661"/>
            <a:ext cx="329184" cy="15361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1194890" y="409516"/>
            <a:ext cx="359029" cy="11219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2210267" y="2552466"/>
            <a:ext cx="2053193" cy="38707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 name="正方形/長方形 23">
            <a:extLst>
              <a:ext uri="{FF2B5EF4-FFF2-40B4-BE49-F238E27FC236}">
                <a16:creationId xmlns:a16="http://schemas.microsoft.com/office/drawing/2014/main" id="{00000000-0008-0000-0600-000018000000}"/>
              </a:ext>
            </a:extLst>
          </xdr:cNvPr>
          <xdr:cNvSpPr/>
        </xdr:nvSpPr>
        <xdr:spPr>
          <a:xfrm>
            <a:off x="3506135" y="3074179"/>
            <a:ext cx="359028" cy="1346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 name="正方形/長方形 24">
            <a:extLst>
              <a:ext uri="{FF2B5EF4-FFF2-40B4-BE49-F238E27FC236}">
                <a16:creationId xmlns:a16="http://schemas.microsoft.com/office/drawing/2014/main" id="{00000000-0008-0000-0600-000019000000}"/>
              </a:ext>
            </a:extLst>
          </xdr:cNvPr>
          <xdr:cNvSpPr/>
        </xdr:nvSpPr>
        <xdr:spPr>
          <a:xfrm>
            <a:off x="207563" y="1643676"/>
            <a:ext cx="1896110" cy="16773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 name="正方形/長方形 25">
            <a:extLst>
              <a:ext uri="{FF2B5EF4-FFF2-40B4-BE49-F238E27FC236}">
                <a16:creationId xmlns:a16="http://schemas.microsoft.com/office/drawing/2014/main" id="{00000000-0008-0000-0600-00001A000000}"/>
              </a:ext>
            </a:extLst>
          </xdr:cNvPr>
          <xdr:cNvSpPr/>
        </xdr:nvSpPr>
        <xdr:spPr>
          <a:xfrm>
            <a:off x="2294414" y="1980265"/>
            <a:ext cx="746106" cy="106586"/>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V="1">
            <a:off x="2053192" y="413957"/>
            <a:ext cx="1648784" cy="1190450"/>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H="1">
            <a:off x="1586409" y="336589"/>
            <a:ext cx="2115972" cy="77368"/>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600-00001D000000}"/>
              </a:ext>
            </a:extLst>
          </xdr:cNvPr>
          <xdr:cNvCxnSpPr/>
        </xdr:nvCxnSpPr>
        <xdr:spPr>
          <a:xfrm>
            <a:off x="1553919" y="560981"/>
            <a:ext cx="656348" cy="1946275"/>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00000000-0008-0000-0600-00001E000000}"/>
              </a:ext>
            </a:extLst>
          </xdr:cNvPr>
          <xdr:cNvCxnSpPr/>
        </xdr:nvCxnSpPr>
        <xdr:spPr>
          <a:xfrm>
            <a:off x="3287352" y="2978812"/>
            <a:ext cx="190480" cy="95320"/>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oneCellAnchor>
    <xdr:from>
      <xdr:col>39</xdr:col>
      <xdr:colOff>76200</xdr:colOff>
      <xdr:row>4</xdr:row>
      <xdr:rowOff>55661</xdr:rowOff>
    </xdr:from>
    <xdr:ext cx="4733925" cy="25065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bwMode="auto">
        <a:xfrm>
          <a:off x="6762750" y="703361"/>
          <a:ext cx="4733925" cy="2506563"/>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1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通常は提出不要です。</a:t>
          </a:r>
          <a:endParaRPr kumimoji="1" lang="en-US" altLang="ja-JP" sz="1800" b="0" i="0" u="none" strike="noStrike" baseline="0">
            <a:solidFill>
              <a:srgbClr val="FF0000"/>
            </a:solidFill>
            <a:latin typeface="HGSｺﾞｼｯｸE" panose="020B0900000000000000" pitchFamily="50" charset="-128"/>
            <a:ea typeface="HGSｺﾞｼｯｸE" panose="020B0900000000000000" pitchFamily="50" charset="-128"/>
          </a:endParaRPr>
        </a:p>
        <a:p>
          <a:pPr algn="l" rtl="0">
            <a:lnSpc>
              <a:spcPts val="2100"/>
            </a:lnSpc>
          </a:pP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「定期調査報告書」シートに</a:t>
          </a:r>
          <a:r>
            <a:rPr kumimoji="1" lang="ja-JP" altLang="en-US" sz="1800" b="0" i="0" u="sng" strike="noStrike" baseline="0">
              <a:solidFill>
                <a:srgbClr val="FF0000"/>
              </a:solidFill>
              <a:latin typeface="HGSｺﾞｼｯｸE" panose="020B0900000000000000" pitchFamily="50" charset="-128"/>
              <a:ea typeface="HGSｺﾞｼｯｸE" panose="020B0900000000000000" pitchFamily="50" charset="-128"/>
            </a:rPr>
            <a:t>記入しきれない項目がある場合のみ</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入力してください。</a:t>
          </a:r>
          <a:endParaRPr kumimoji="1" lang="en-US" altLang="ja-JP" sz="1800" b="0" i="0" u="none" strike="noStrike" baseline="0">
            <a:solidFill>
              <a:sysClr val="windowText" lastClr="000000"/>
            </a:solidFill>
            <a:latin typeface="HGSｺﾞｼｯｸE" panose="020B0900000000000000" pitchFamily="50" charset="-128"/>
            <a:ea typeface="HGSｺﾞｼｯｸE" panose="020B0900000000000000" pitchFamily="50" charset="-128"/>
          </a:endParaRPr>
        </a:p>
        <a:p>
          <a:pPr algn="l" rtl="0">
            <a:lnSpc>
              <a:spcPts val="2100"/>
            </a:lnSpc>
          </a:pPr>
          <a:r>
            <a:rPr kumimoji="1" lang="ja-JP" altLang="en-US" sz="1200" b="0" i="0" u="none" strike="noStrike" baseline="0">
              <a:solidFill>
                <a:sysClr val="windowText" lastClr="000000"/>
              </a:solidFill>
              <a:latin typeface="HGSｺﾞｼｯｸE" panose="020B0900000000000000" pitchFamily="50" charset="-128"/>
              <a:ea typeface="HGSｺﾞｼｯｸE" panose="020B0900000000000000" pitchFamily="50" charset="-128"/>
            </a:rPr>
            <a:t>（この別紙はなるべく使用しないよう工夫して報告書に記入してください。）</a:t>
          </a:r>
          <a:endParaRPr kumimoji="1" lang="en-US" altLang="ja-JP" sz="1200" b="0" i="0" u="none" strike="noStrike" baseline="0">
            <a:solidFill>
              <a:sysClr val="windowText" lastClr="000000"/>
            </a:solidFill>
            <a:latin typeface="HGSｺﾞｼｯｸE" panose="020B0900000000000000" pitchFamily="50" charset="-128"/>
            <a:ea typeface="HGSｺﾞｼｯｸE" panose="020B0900000000000000" pitchFamily="50" charset="-128"/>
          </a:endParaRPr>
        </a:p>
        <a:p>
          <a:pPr algn="l" rtl="0">
            <a:lnSpc>
              <a:spcPts val="2100"/>
            </a:lnSpc>
          </a:pP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窓口に提出する場合は、入力した部分のみ印刷し、</a:t>
          </a: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報告書と概要書のそれぞれに添付</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してください。</a:t>
          </a:r>
          <a:endParaRPr kumimoji="1" lang="en-US" altLang="ja-JP" sz="1800" b="0" i="0" u="none" strike="noStrike" baseline="0">
            <a:solidFill>
              <a:sysClr val="windowText" lastClr="000000"/>
            </a:solidFill>
            <a:latin typeface="HGSｺﾞｼｯｸE" panose="020B0900000000000000" pitchFamily="50" charset="-128"/>
            <a:ea typeface="HGSｺﾞｼｯｸE"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txDef>
      <a:spPr bwMode="auto">
        <a:noFill/>
        <a:ln w="9525">
          <a:solidFill>
            <a:srgbClr xmlns:mc="http://schemas.openxmlformats.org/markup-compatibility/2006" xmlns:a14="http://schemas.microsoft.com/office/drawing/2010/main" val="FF0000" mc:Ignorable="a14" a14:legacySpreadsheetColorIndex="10"/>
          </a:solidFill>
          <a:miter lim="800000"/>
          <a:headEnd/>
          <a:tailEnd/>
        </a:ln>
      </a:spPr>
      <a:bodyPr vertOverflow="clip" wrap="square" lIns="27432" tIns="18288" rIns="0" bIns="18288" anchor="ctr" upright="1"/>
      <a:lstStyle>
        <a:defPPr algn="l" rtl="0">
          <a:defRPr sz="1100" b="0" i="0" u="none" strike="noStrike" baseline="0">
            <a:solidFill>
              <a:srgbClr val="FF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ity.sapporo.jp/toshi/k-shido/bosai/documents/2022gaihekitairusiryou.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sheetPr>
  <dimension ref="A1:I17"/>
  <sheetViews>
    <sheetView view="pageBreakPreview" zoomScale="96" zoomScaleNormal="100" zoomScaleSheetLayoutView="96" workbookViewId="0">
      <selection activeCell="Q7" sqref="Q7"/>
    </sheetView>
  </sheetViews>
  <sheetFormatPr defaultRowHeight="13.5"/>
  <cols>
    <col min="1" max="1" width="5.375" customWidth="1"/>
    <col min="2" max="2" width="81.625" customWidth="1"/>
    <col min="3" max="40" width="2.25" customWidth="1"/>
  </cols>
  <sheetData>
    <row r="1" spans="1:9" ht="20.100000000000001" customHeight="1">
      <c r="A1" s="390" t="s">
        <v>76</v>
      </c>
      <c r="B1" s="390"/>
      <c r="I1" s="383"/>
    </row>
    <row r="2" spans="1:9" ht="13.5" customHeight="1">
      <c r="A2" s="41"/>
      <c r="B2" s="41"/>
    </row>
    <row r="3" spans="1:9" ht="20.100000000000001" customHeight="1">
      <c r="A3" s="389" t="s">
        <v>699</v>
      </c>
      <c r="B3" s="389"/>
    </row>
    <row r="4" spans="1:9" ht="17.25" customHeight="1">
      <c r="A4" s="53" t="s">
        <v>662</v>
      </c>
      <c r="B4" s="51" t="s">
        <v>663</v>
      </c>
    </row>
    <row r="5" spans="1:9" ht="32.25" customHeight="1">
      <c r="A5" s="46"/>
      <c r="B5" s="51" t="s">
        <v>669</v>
      </c>
    </row>
    <row r="6" spans="1:9" ht="57.75" customHeight="1">
      <c r="A6" s="46" t="s">
        <v>664</v>
      </c>
      <c r="B6" s="51" t="s">
        <v>671</v>
      </c>
    </row>
    <row r="7" spans="1:9" ht="56.25" customHeight="1">
      <c r="A7" s="46"/>
      <c r="B7" s="51" t="s">
        <v>1076</v>
      </c>
    </row>
    <row r="8" spans="1:9" ht="18.75" customHeight="1">
      <c r="A8" s="53" t="s">
        <v>665</v>
      </c>
      <c r="B8" s="52" t="s">
        <v>1077</v>
      </c>
    </row>
    <row r="9" spans="1:9" ht="19.5" customHeight="1">
      <c r="A9" s="53" t="s">
        <v>668</v>
      </c>
      <c r="B9" s="52" t="s">
        <v>661</v>
      </c>
    </row>
    <row r="10" spans="1:9" ht="399.95" customHeight="1">
      <c r="A10" s="391"/>
      <c r="B10" s="392"/>
    </row>
    <row r="11" spans="1:9" ht="200.1" customHeight="1">
      <c r="A11" s="391"/>
      <c r="B11" s="392"/>
    </row>
    <row r="12" spans="1:9" ht="13.5" customHeight="1">
      <c r="A12" s="40"/>
      <c r="B12" s="42"/>
    </row>
    <row r="13" spans="1:9" ht="13.5" customHeight="1">
      <c r="A13" s="40"/>
      <c r="B13" s="42"/>
    </row>
    <row r="14" spans="1:9" ht="13.5" customHeight="1">
      <c r="A14" s="40"/>
      <c r="B14" s="42"/>
    </row>
    <row r="15" spans="1:9" ht="13.5" customHeight="1">
      <c r="A15" s="40"/>
      <c r="B15" s="42"/>
    </row>
    <row r="16" spans="1:9" ht="13.5" customHeight="1">
      <c r="A16" s="40"/>
      <c r="B16" s="42"/>
    </row>
    <row r="17" spans="1:2" ht="13.5" customHeight="1">
      <c r="A17" s="43"/>
      <c r="B17" s="44"/>
    </row>
  </sheetData>
  <mergeCells count="4">
    <mergeCell ref="A3:B3"/>
    <mergeCell ref="A1:B1"/>
    <mergeCell ref="A10:B10"/>
    <mergeCell ref="A11:B11"/>
  </mergeCells>
  <phoneticPr fontId="2"/>
  <printOptions horizontalCentered="1" verticalCentered="1"/>
  <pageMargins left="0.78740157480314965" right="0.19685039370078741" top="0.39370078740157483" bottom="0.39370078740157483" header="0.51181102362204722"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AI46"/>
  <sheetViews>
    <sheetView showZeros="0" view="pageBreakPreview" zoomScaleNormal="100" zoomScaleSheetLayoutView="100" workbookViewId="0">
      <selection activeCell="AN6" sqref="AN6"/>
    </sheetView>
  </sheetViews>
  <sheetFormatPr defaultColWidth="2.5" defaultRowHeight="15" customHeight="1"/>
  <cols>
    <col min="1" max="3" width="2.5" style="220" customWidth="1"/>
    <col min="4" max="4" width="2.25" style="220" customWidth="1"/>
    <col min="5" max="5" width="2.625" style="220" customWidth="1"/>
    <col min="6" max="12" width="2.5" style="220" customWidth="1"/>
    <col min="13" max="13" width="2.25" style="220" customWidth="1"/>
    <col min="14" max="14" width="2.625" style="220" customWidth="1"/>
    <col min="15" max="31" width="2.5" style="220" customWidth="1"/>
    <col min="32" max="16384" width="2.5" style="220"/>
  </cols>
  <sheetData>
    <row r="2" spans="1:35" ht="24">
      <c r="A2" s="226"/>
      <c r="B2" s="399" t="s">
        <v>1297</v>
      </c>
      <c r="C2" s="399"/>
      <c r="D2" s="399"/>
      <c r="E2" s="399"/>
      <c r="F2" s="399"/>
      <c r="G2" s="399"/>
      <c r="H2" s="399"/>
      <c r="I2" s="399"/>
      <c r="J2" s="225"/>
      <c r="K2" s="397" t="s">
        <v>786</v>
      </c>
      <c r="L2" s="397"/>
      <c r="M2" s="397"/>
      <c r="N2" s="397"/>
      <c r="O2" s="397"/>
      <c r="P2" s="397"/>
      <c r="Q2" s="397"/>
      <c r="R2" s="397"/>
      <c r="S2" s="397"/>
      <c r="T2" s="397"/>
      <c r="U2" s="397"/>
      <c r="V2" s="397"/>
      <c r="W2" s="397"/>
      <c r="X2" s="397"/>
      <c r="Y2" s="397"/>
      <c r="Z2" s="397"/>
      <c r="AA2" s="397"/>
      <c r="AB2" s="397"/>
      <c r="AC2" s="397"/>
      <c r="AD2" s="397"/>
      <c r="AE2" s="397"/>
      <c r="AF2" s="397"/>
      <c r="AG2" s="397"/>
      <c r="AH2" s="397"/>
      <c r="AI2" s="398"/>
    </row>
    <row r="7" spans="1:35" ht="15" customHeight="1">
      <c r="B7" s="60" t="s">
        <v>649</v>
      </c>
    </row>
    <row r="8" spans="1:35" ht="13.5" customHeight="1">
      <c r="C8" s="219"/>
      <c r="D8" s="219"/>
      <c r="E8" s="219"/>
      <c r="F8" s="219"/>
      <c r="G8" s="47"/>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8"/>
    </row>
    <row r="9" spans="1:35" ht="13.5">
      <c r="C9" s="400" t="s">
        <v>650</v>
      </c>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row>
    <row r="10" spans="1:35" ht="30" customHeight="1">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row>
    <row r="11" spans="1:35" ht="15" customHeight="1">
      <c r="C11" s="60" t="s">
        <v>651</v>
      </c>
    </row>
    <row r="12" spans="1:35" ht="30" customHeight="1">
      <c r="D12" s="1" t="s">
        <v>707</v>
      </c>
      <c r="E12" s="1"/>
      <c r="F12" s="1"/>
      <c r="G12" s="1"/>
      <c r="H12" s="1"/>
      <c r="I12" s="48"/>
      <c r="J12" s="401">
        <f>定期調査報告書!AD58</f>
        <v>0</v>
      </c>
      <c r="K12" s="401"/>
      <c r="L12" s="401"/>
      <c r="M12" s="401"/>
      <c r="N12" s="401"/>
      <c r="O12" s="401"/>
      <c r="P12" s="401"/>
      <c r="Q12" s="401"/>
      <c r="R12" s="401"/>
      <c r="S12" s="401"/>
      <c r="T12" s="401"/>
      <c r="U12" s="401"/>
      <c r="V12" s="401"/>
      <c r="W12" s="216" t="s">
        <v>701</v>
      </c>
      <c r="X12" s="216"/>
      <c r="Y12" s="402">
        <f>定期調査報告書!AJ58</f>
        <v>0</v>
      </c>
      <c r="Z12" s="402"/>
      <c r="AA12" s="402"/>
      <c r="AB12" s="218" t="s">
        <v>702</v>
      </c>
    </row>
    <row r="13" spans="1:35" ht="30" customHeight="1">
      <c r="D13" s="38" t="s">
        <v>652</v>
      </c>
      <c r="E13" s="38"/>
      <c r="F13" s="38"/>
      <c r="G13" s="38"/>
      <c r="H13" s="38"/>
      <c r="I13" s="49"/>
      <c r="J13" s="395">
        <f>定期調査報告書!$K$49</f>
        <v>0</v>
      </c>
      <c r="K13" s="395"/>
      <c r="L13" s="395"/>
      <c r="M13" s="395"/>
      <c r="N13" s="395"/>
      <c r="O13" s="395"/>
      <c r="P13" s="395"/>
      <c r="Q13" s="395"/>
      <c r="R13" s="395"/>
      <c r="S13" s="395"/>
      <c r="T13" s="395"/>
      <c r="U13" s="395"/>
      <c r="V13" s="395"/>
      <c r="W13" s="395"/>
      <c r="X13" s="395"/>
      <c r="Y13" s="395"/>
      <c r="Z13" s="395"/>
      <c r="AA13" s="395"/>
      <c r="AB13" s="395"/>
    </row>
    <row r="14" spans="1:35" ht="30" customHeight="1">
      <c r="D14" s="39" t="s">
        <v>653</v>
      </c>
      <c r="E14" s="39"/>
      <c r="F14" s="39"/>
      <c r="G14" s="39"/>
      <c r="H14" s="39"/>
      <c r="I14" s="50"/>
      <c r="J14" s="395">
        <f>定期調査報告書!$K$47</f>
        <v>0</v>
      </c>
      <c r="K14" s="395"/>
      <c r="L14" s="395"/>
      <c r="M14" s="395"/>
      <c r="N14" s="395"/>
      <c r="O14" s="395"/>
      <c r="P14" s="395"/>
      <c r="Q14" s="395"/>
      <c r="R14" s="395"/>
      <c r="S14" s="395"/>
      <c r="T14" s="395"/>
      <c r="U14" s="395"/>
      <c r="V14" s="395"/>
      <c r="W14" s="395"/>
      <c r="X14" s="395"/>
      <c r="Y14" s="395"/>
      <c r="Z14" s="395"/>
      <c r="AA14" s="395"/>
      <c r="AB14" s="395"/>
    </row>
    <row r="16" spans="1:35" ht="15" customHeight="1">
      <c r="C16" s="60" t="s">
        <v>654</v>
      </c>
    </row>
    <row r="17" spans="3:31" ht="9.9499999999999993" customHeight="1">
      <c r="C17" s="60"/>
    </row>
    <row r="18" spans="3:31" ht="14.1" customHeight="1">
      <c r="D18" s="349" t="str">
        <f>定期調査報告書!$L$52</f>
        <v/>
      </c>
      <c r="E18" s="396" t="s">
        <v>88</v>
      </c>
      <c r="F18" s="396"/>
      <c r="G18" s="396"/>
      <c r="H18" s="396"/>
      <c r="I18" s="396"/>
      <c r="J18" s="396"/>
      <c r="K18" s="396"/>
      <c r="L18" s="45" t="s">
        <v>379</v>
      </c>
      <c r="M18" s="349" t="str">
        <f>定期調査報告書!$V$52</f>
        <v/>
      </c>
      <c r="N18" s="396" t="s">
        <v>1287</v>
      </c>
      <c r="O18" s="396"/>
      <c r="P18" s="396"/>
      <c r="Q18" s="396"/>
      <c r="R18" s="396"/>
      <c r="S18" s="218"/>
    </row>
    <row r="19" spans="3:31" ht="9.9499999999999993" customHeight="1">
      <c r="D19" s="61"/>
      <c r="E19" s="348"/>
      <c r="F19" s="348"/>
      <c r="G19" s="348"/>
      <c r="H19" s="348"/>
      <c r="I19" s="348"/>
      <c r="J19" s="348"/>
      <c r="K19" s="348"/>
      <c r="L19" s="45"/>
      <c r="M19" s="61"/>
      <c r="N19" s="348"/>
      <c r="O19" s="348"/>
      <c r="P19" s="348"/>
      <c r="Q19" s="348"/>
      <c r="R19" s="348"/>
      <c r="S19" s="218"/>
    </row>
    <row r="20" spans="3:31" ht="9.9499999999999993" customHeight="1">
      <c r="D20" s="61"/>
      <c r="E20" s="348"/>
      <c r="F20" s="348"/>
      <c r="G20" s="348"/>
      <c r="H20" s="348"/>
      <c r="I20" s="348"/>
      <c r="J20" s="348"/>
      <c r="K20" s="348"/>
      <c r="L20" s="45"/>
      <c r="M20" s="61"/>
      <c r="N20" s="348"/>
      <c r="O20" s="348"/>
      <c r="P20" s="348"/>
      <c r="Q20" s="348"/>
      <c r="R20" s="348"/>
      <c r="S20" s="218"/>
    </row>
    <row r="21" spans="3:31" ht="14.1" customHeight="1">
      <c r="D21" s="349" t="str">
        <f>定期調査報告書!$AC$52</f>
        <v/>
      </c>
      <c r="E21" s="396" t="s">
        <v>87</v>
      </c>
      <c r="F21" s="396"/>
      <c r="G21" s="396"/>
      <c r="H21" s="396"/>
      <c r="I21" s="396"/>
      <c r="J21" s="396"/>
      <c r="K21" s="396"/>
      <c r="L21" s="217"/>
      <c r="M21" s="217"/>
      <c r="N21" s="217"/>
      <c r="O21" s="217"/>
      <c r="P21" s="217"/>
      <c r="Q21" s="217"/>
      <c r="R21" s="217"/>
    </row>
    <row r="22" spans="3:31" ht="9.9499999999999993" customHeight="1">
      <c r="D22" s="61"/>
      <c r="E22" s="348"/>
      <c r="F22" s="348"/>
      <c r="G22" s="348"/>
      <c r="H22" s="348"/>
      <c r="I22" s="348"/>
      <c r="J22" s="348"/>
      <c r="K22" s="348"/>
      <c r="L22" s="348"/>
      <c r="M22" s="348"/>
      <c r="N22" s="348"/>
      <c r="O22" s="348"/>
      <c r="P22" s="348"/>
      <c r="Q22" s="348"/>
      <c r="R22" s="348"/>
    </row>
    <row r="25" spans="3:31" ht="18.75" customHeight="1">
      <c r="D25" s="393" t="s">
        <v>655</v>
      </c>
      <c r="E25" s="393"/>
      <c r="F25" s="393"/>
      <c r="G25" s="393"/>
      <c r="H25" s="393"/>
      <c r="I25" s="393"/>
      <c r="J25" s="393"/>
      <c r="K25" s="393"/>
    </row>
    <row r="26" spans="3:31" ht="18.75" customHeight="1">
      <c r="D26" s="393"/>
      <c r="E26" s="393"/>
      <c r="F26" s="393"/>
      <c r="G26" s="393"/>
      <c r="H26" s="393"/>
      <c r="I26" s="394"/>
      <c r="J26" s="394"/>
      <c r="K26" s="393"/>
    </row>
    <row r="27" spans="3:31" ht="18.75" customHeight="1">
      <c r="D27" s="393"/>
      <c r="E27" s="393"/>
      <c r="F27" s="393"/>
      <c r="G27" s="393"/>
      <c r="H27" s="393"/>
      <c r="I27" s="394"/>
      <c r="J27" s="394"/>
      <c r="K27" s="393"/>
    </row>
    <row r="28" spans="3:31" ht="18.75" customHeight="1">
      <c r="D28" s="393"/>
      <c r="E28" s="393"/>
      <c r="F28" s="393"/>
      <c r="G28" s="393"/>
      <c r="H28" s="393"/>
      <c r="I28" s="394"/>
      <c r="J28" s="394"/>
      <c r="K28" s="393"/>
    </row>
    <row r="29" spans="3:31" ht="18.75" customHeight="1">
      <c r="D29" s="393"/>
      <c r="E29" s="393"/>
      <c r="F29" s="393"/>
      <c r="G29" s="393"/>
      <c r="H29" s="393"/>
      <c r="I29" s="394"/>
      <c r="J29" s="394"/>
      <c r="K29" s="393"/>
    </row>
    <row r="30" spans="3:31" ht="18.75" customHeight="1">
      <c r="D30" s="393"/>
      <c r="E30" s="393"/>
      <c r="F30" s="393"/>
      <c r="G30" s="393"/>
      <c r="H30" s="393"/>
      <c r="I30" s="394"/>
      <c r="J30" s="394"/>
      <c r="K30" s="393"/>
    </row>
    <row r="31" spans="3:31" ht="18.75" customHeight="1">
      <c r="D31" s="393"/>
      <c r="E31" s="393"/>
      <c r="F31" s="393"/>
      <c r="G31" s="393"/>
      <c r="H31" s="393"/>
      <c r="I31" s="394"/>
      <c r="J31" s="394"/>
      <c r="K31" s="393"/>
      <c r="L31" s="47"/>
      <c r="M31" s="47"/>
      <c r="N31" s="47"/>
      <c r="O31" s="47"/>
      <c r="P31" s="47"/>
      <c r="Q31" s="47"/>
      <c r="R31" s="47"/>
    </row>
    <row r="32" spans="3:31" s="47" customFormat="1" ht="18.75" customHeight="1">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row>
    <row r="33" spans="2:33" s="47" customFormat="1" ht="18.75" customHeight="1">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row>
    <row r="34" spans="2:33" s="47" customFormat="1" ht="13.5">
      <c r="C34" s="60" t="s">
        <v>656</v>
      </c>
      <c r="D34" s="220"/>
      <c r="E34" s="220"/>
      <c r="F34" s="220"/>
      <c r="G34" s="220"/>
      <c r="H34" s="220"/>
      <c r="I34" s="220"/>
      <c r="J34" s="220"/>
      <c r="K34" s="220"/>
      <c r="L34" s="220"/>
      <c r="M34" s="220"/>
      <c r="N34" s="220"/>
      <c r="O34" s="220"/>
      <c r="P34" s="220"/>
      <c r="Q34" s="220"/>
      <c r="R34" s="220"/>
      <c r="S34" s="219"/>
      <c r="T34" s="219"/>
      <c r="U34" s="219"/>
      <c r="V34" s="219"/>
      <c r="W34" s="219"/>
      <c r="X34" s="219"/>
      <c r="Y34" s="219"/>
      <c r="Z34" s="219"/>
      <c r="AA34" s="219"/>
      <c r="AB34" s="219"/>
      <c r="AC34" s="219"/>
      <c r="AD34" s="219"/>
      <c r="AE34" s="219"/>
    </row>
    <row r="35" spans="2:33" s="47" customFormat="1" ht="18.75" customHeight="1">
      <c r="S35" s="219"/>
      <c r="T35" s="219"/>
      <c r="U35" s="219"/>
      <c r="V35" s="219"/>
      <c r="W35" s="219"/>
      <c r="X35" s="219"/>
      <c r="Y35" s="219"/>
      <c r="Z35" s="219"/>
      <c r="AA35" s="219"/>
      <c r="AB35" s="219"/>
      <c r="AC35" s="219"/>
      <c r="AD35" s="219"/>
      <c r="AE35" s="219"/>
    </row>
    <row r="36" spans="2:33" s="47" customFormat="1" ht="18.75" customHeight="1">
      <c r="S36" s="219"/>
      <c r="T36" s="219"/>
      <c r="U36" s="219"/>
      <c r="V36" s="219"/>
      <c r="W36" s="219"/>
      <c r="X36" s="219"/>
      <c r="Y36" s="219"/>
      <c r="Z36" s="219"/>
      <c r="AA36" s="219"/>
      <c r="AB36" s="219"/>
      <c r="AC36" s="219"/>
      <c r="AD36" s="219"/>
      <c r="AE36" s="219"/>
    </row>
    <row r="37" spans="2:33" ht="15" customHeight="1">
      <c r="B37" s="47"/>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row>
    <row r="38" spans="2:33" ht="15" customHeight="1">
      <c r="B38" s="47"/>
      <c r="C38" s="48"/>
      <c r="D38" s="62"/>
      <c r="E38" s="62"/>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row>
    <row r="39" spans="2:33" ht="15" customHeight="1">
      <c r="C39" s="47" t="s">
        <v>657</v>
      </c>
      <c r="D39" s="63"/>
      <c r="E39" s="63"/>
    </row>
    <row r="40" spans="2:33" ht="15" customHeight="1">
      <c r="C40" s="47"/>
      <c r="D40" s="63"/>
      <c r="E40" s="63"/>
    </row>
    <row r="41" spans="2:33" ht="15" customHeight="1">
      <c r="Q41" s="64"/>
      <c r="R41" s="49"/>
      <c r="S41" s="49"/>
      <c r="T41" s="49"/>
      <c r="U41" s="49"/>
      <c r="V41" s="49"/>
      <c r="W41" s="49"/>
      <c r="X41" s="49"/>
      <c r="Y41" s="49"/>
      <c r="Z41" s="49"/>
      <c r="AA41" s="49"/>
      <c r="AB41" s="49"/>
      <c r="AC41" s="49"/>
      <c r="AD41" s="49"/>
      <c r="AE41" s="49"/>
      <c r="AF41" s="49"/>
      <c r="AG41" s="65"/>
    </row>
    <row r="42" spans="2:33" ht="15" customHeight="1">
      <c r="Q42" s="66"/>
      <c r="R42" s="219" t="s">
        <v>658</v>
      </c>
      <c r="S42" s="47"/>
      <c r="T42" s="47"/>
      <c r="U42" s="47"/>
      <c r="V42" s="47"/>
      <c r="W42" s="47"/>
      <c r="X42" s="47"/>
      <c r="Y42" s="47"/>
      <c r="Z42" s="47"/>
      <c r="AA42" s="47"/>
      <c r="AB42" s="47"/>
      <c r="AC42" s="47"/>
      <c r="AD42" s="47"/>
      <c r="AE42" s="47"/>
      <c r="AF42" s="47"/>
      <c r="AG42" s="67"/>
    </row>
    <row r="43" spans="2:33" ht="15" customHeight="1">
      <c r="Q43" s="66"/>
      <c r="R43" s="219" t="s">
        <v>65</v>
      </c>
      <c r="S43" s="47"/>
      <c r="T43" s="47"/>
      <c r="U43" s="47"/>
      <c r="V43" s="47"/>
      <c r="W43" s="47"/>
      <c r="X43" s="47"/>
      <c r="Y43" s="47"/>
      <c r="Z43" s="47"/>
      <c r="AA43" s="47"/>
      <c r="AB43" s="47"/>
      <c r="AC43" s="47"/>
      <c r="AD43" s="47"/>
      <c r="AE43" s="47"/>
      <c r="AF43" s="47"/>
      <c r="AG43" s="67"/>
    </row>
    <row r="44" spans="2:33" ht="15" customHeight="1">
      <c r="Q44" s="66"/>
      <c r="R44" s="219" t="s">
        <v>66</v>
      </c>
      <c r="S44" s="47"/>
      <c r="T44" s="47"/>
      <c r="U44" s="47"/>
      <c r="V44" s="47"/>
      <c r="W44" s="47"/>
      <c r="X44" s="47"/>
      <c r="Y44" s="47"/>
      <c r="Z44" s="47"/>
      <c r="AA44" s="47"/>
      <c r="AB44" s="47"/>
      <c r="AC44" s="47"/>
      <c r="AD44" s="47"/>
      <c r="AE44" s="47"/>
      <c r="AF44" s="47"/>
      <c r="AG44" s="67"/>
    </row>
    <row r="45" spans="2:33" ht="15" customHeight="1">
      <c r="D45" s="63"/>
      <c r="E45" s="63"/>
      <c r="Q45" s="68"/>
      <c r="R45" s="48"/>
      <c r="S45" s="48"/>
      <c r="T45" s="48"/>
      <c r="U45" s="48"/>
      <c r="V45" s="48"/>
      <c r="W45" s="48"/>
      <c r="X45" s="48"/>
      <c r="Y45" s="48"/>
      <c r="Z45" s="48"/>
      <c r="AA45" s="48"/>
      <c r="AB45" s="48"/>
      <c r="AC45" s="48"/>
      <c r="AD45" s="48"/>
      <c r="AE45" s="48"/>
      <c r="AF45" s="48"/>
      <c r="AG45" s="69"/>
    </row>
    <row r="46" spans="2:33" ht="30" customHeight="1"/>
  </sheetData>
  <sheetProtection formatCells="0" formatColumns="0" formatRows="0"/>
  <mergeCells count="12">
    <mergeCell ref="K2:AI2"/>
    <mergeCell ref="B2:I2"/>
    <mergeCell ref="C9:AH9"/>
    <mergeCell ref="J12:V12"/>
    <mergeCell ref="Y12:AA12"/>
    <mergeCell ref="D25:K25"/>
    <mergeCell ref="D26:K31"/>
    <mergeCell ref="J13:AB13"/>
    <mergeCell ref="J14:AB14"/>
    <mergeCell ref="E21:K21"/>
    <mergeCell ref="E18:K18"/>
    <mergeCell ref="N18:R18"/>
  </mergeCells>
  <phoneticPr fontId="2"/>
  <printOptions horizontalCentered="1"/>
  <pageMargins left="0.39370078740157483" right="0.39370078740157483" top="0.98425196850393704" bottom="0.98425196850393704"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U187"/>
  <sheetViews>
    <sheetView showZeros="0" view="pageBreakPreview" zoomScaleNormal="100" zoomScaleSheetLayoutView="100" workbookViewId="0">
      <selection sqref="A1:AC1"/>
    </sheetView>
  </sheetViews>
  <sheetFormatPr defaultRowHeight="13.5"/>
  <cols>
    <col min="1" max="32" width="2.25" style="260" customWidth="1"/>
    <col min="33" max="45" width="2.25" style="87" customWidth="1"/>
    <col min="46" max="46" width="2.25" style="87" hidden="1" customWidth="1"/>
    <col min="47" max="16384" width="9" style="87"/>
  </cols>
  <sheetData>
    <row r="1" spans="1:46" ht="12.95" customHeight="1">
      <c r="A1" s="484" t="s">
        <v>745</v>
      </c>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245"/>
      <c r="AE1" s="245"/>
      <c r="AF1" s="245"/>
      <c r="AG1" s="245"/>
      <c r="AH1" s="245"/>
      <c r="AI1" s="245"/>
      <c r="AJ1" s="245"/>
      <c r="AK1" s="245"/>
      <c r="AL1" s="245"/>
      <c r="AM1" s="246" t="str">
        <f>定期調査報告書!AR2</f>
        <v>2025-1様式</v>
      </c>
      <c r="AT1" s="247" t="s">
        <v>279</v>
      </c>
    </row>
    <row r="2" spans="1:46" ht="12.95" customHeight="1">
      <c r="A2" s="487" t="s">
        <v>328</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8"/>
      <c r="AG2" s="488"/>
      <c r="AH2" s="488"/>
      <c r="AI2" s="488"/>
      <c r="AJ2" s="488"/>
      <c r="AK2" s="488"/>
      <c r="AL2" s="488"/>
      <c r="AM2" s="488"/>
    </row>
    <row r="3" spans="1:46" ht="12.95" customHeight="1">
      <c r="A3" s="489" t="s">
        <v>368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46" ht="12.95" customHeight="1">
      <c r="A4" s="248" t="s">
        <v>329</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50"/>
      <c r="AG4" s="250"/>
      <c r="AH4" s="250"/>
      <c r="AI4" s="250"/>
      <c r="AJ4" s="250"/>
      <c r="AK4" s="250"/>
      <c r="AL4" s="250"/>
      <c r="AM4" s="250"/>
    </row>
    <row r="5" spans="1:46" ht="12.95" customHeight="1">
      <c r="A5" s="251" t="s">
        <v>244</v>
      </c>
      <c r="B5" s="251"/>
      <c r="C5" s="251"/>
      <c r="D5" s="251"/>
      <c r="E5" s="251"/>
      <c r="F5" s="251"/>
      <c r="G5" s="251"/>
      <c r="H5" s="251"/>
      <c r="I5" s="252"/>
      <c r="J5" s="251"/>
      <c r="K5" s="251"/>
      <c r="L5" s="251"/>
      <c r="M5" s="251"/>
      <c r="N5" s="251"/>
      <c r="O5" s="251"/>
      <c r="P5" s="251"/>
      <c r="Q5" s="251"/>
      <c r="R5" s="251"/>
      <c r="S5" s="251"/>
      <c r="T5" s="251"/>
      <c r="U5" s="251"/>
      <c r="V5" s="251"/>
      <c r="W5" s="251"/>
      <c r="X5" s="251"/>
      <c r="Y5" s="251"/>
      <c r="Z5" s="251"/>
      <c r="AA5" s="251"/>
      <c r="AB5" s="251"/>
      <c r="AC5" s="251"/>
      <c r="AD5" s="251"/>
      <c r="AE5" s="251"/>
      <c r="AF5" s="251"/>
      <c r="AG5" s="253"/>
      <c r="AH5" s="253"/>
      <c r="AI5" s="253"/>
      <c r="AJ5" s="253"/>
      <c r="AK5" s="253"/>
      <c r="AL5" s="253"/>
      <c r="AM5" s="253"/>
    </row>
    <row r="6" spans="1:46" ht="12.95" customHeight="1">
      <c r="A6" s="254"/>
      <c r="B6" s="254" t="s">
        <v>336</v>
      </c>
      <c r="C6" s="254"/>
      <c r="D6" s="254"/>
      <c r="E6" s="254"/>
      <c r="F6" s="254"/>
      <c r="G6" s="254"/>
      <c r="H6" s="254"/>
      <c r="I6" s="254"/>
      <c r="J6" s="419">
        <f>定期調査報告書!$J$12</f>
        <v>0</v>
      </c>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row>
    <row r="7" spans="1:46" ht="12.75" customHeight="1">
      <c r="A7" s="254"/>
      <c r="B7" s="254" t="s">
        <v>337</v>
      </c>
      <c r="C7" s="254"/>
      <c r="D7" s="254"/>
      <c r="E7" s="254"/>
      <c r="F7" s="254"/>
      <c r="G7" s="254"/>
      <c r="H7" s="254"/>
      <c r="I7" s="254"/>
      <c r="J7" s="419">
        <f>定期調査報告書!$J$13</f>
        <v>0</v>
      </c>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419"/>
    </row>
    <row r="8" spans="1:46" ht="12.95" customHeight="1">
      <c r="A8" s="254"/>
      <c r="B8" s="254" t="s">
        <v>338</v>
      </c>
      <c r="C8" s="254"/>
      <c r="D8" s="254"/>
      <c r="E8" s="254"/>
      <c r="F8" s="254"/>
      <c r="G8" s="254"/>
      <c r="H8" s="254"/>
      <c r="I8" s="254"/>
      <c r="J8" s="419">
        <f>定期調査報告書!$J$14</f>
        <v>0</v>
      </c>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row>
    <row r="9" spans="1:46" ht="12.95" customHeight="1">
      <c r="A9" s="254"/>
      <c r="B9" s="254" t="s">
        <v>339</v>
      </c>
      <c r="C9" s="254"/>
      <c r="D9" s="254"/>
      <c r="E9" s="254"/>
      <c r="F9" s="254"/>
      <c r="G9" s="254"/>
      <c r="H9" s="254"/>
      <c r="I9" s="254"/>
      <c r="J9" s="419">
        <f>定期調査報告書!$J$15</f>
        <v>0</v>
      </c>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row>
    <row r="10" spans="1:46" ht="12.95" customHeight="1">
      <c r="A10" s="255" t="s">
        <v>91</v>
      </c>
      <c r="B10" s="255"/>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6"/>
      <c r="AH10" s="256"/>
      <c r="AI10" s="256"/>
      <c r="AJ10" s="256"/>
      <c r="AK10" s="256"/>
      <c r="AL10" s="256"/>
      <c r="AM10" s="256"/>
    </row>
    <row r="11" spans="1:46" ht="12.95" customHeight="1">
      <c r="A11" s="254"/>
      <c r="B11" s="254" t="s">
        <v>336</v>
      </c>
      <c r="C11" s="254"/>
      <c r="D11" s="254"/>
      <c r="E11" s="254"/>
      <c r="F11" s="254"/>
      <c r="G11" s="254"/>
      <c r="H11" s="254"/>
      <c r="I11" s="254"/>
      <c r="J11" s="419">
        <f>定期調査報告書!$J$18</f>
        <v>0</v>
      </c>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row>
    <row r="12" spans="1:46" ht="12.95" customHeight="1">
      <c r="A12" s="254"/>
      <c r="B12" s="254" t="s">
        <v>337</v>
      </c>
      <c r="C12" s="254"/>
      <c r="D12" s="254"/>
      <c r="E12" s="254"/>
      <c r="F12" s="254"/>
      <c r="G12" s="254"/>
      <c r="H12" s="254"/>
      <c r="I12" s="254"/>
      <c r="J12" s="419">
        <f>定期調査報告書!$J$19</f>
        <v>0</v>
      </c>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row>
    <row r="13" spans="1:46" ht="12.95" customHeight="1">
      <c r="A13" s="254"/>
      <c r="B13" s="254" t="s">
        <v>338</v>
      </c>
      <c r="C13" s="254"/>
      <c r="D13" s="254"/>
      <c r="E13" s="254"/>
      <c r="F13" s="254"/>
      <c r="G13" s="254"/>
      <c r="H13" s="254"/>
      <c r="I13" s="254"/>
      <c r="J13" s="419">
        <f>定期調査報告書!$J$20</f>
        <v>0</v>
      </c>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row>
    <row r="14" spans="1:46" ht="12.95" customHeight="1">
      <c r="A14" s="254"/>
      <c r="B14" s="254" t="s">
        <v>339</v>
      </c>
      <c r="C14" s="254"/>
      <c r="D14" s="254"/>
      <c r="E14" s="254"/>
      <c r="F14" s="254"/>
      <c r="G14" s="254"/>
      <c r="H14" s="254"/>
      <c r="I14" s="254"/>
      <c r="J14" s="419">
        <f>定期調査報告書!$J$21</f>
        <v>0</v>
      </c>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row>
    <row r="15" spans="1:46" ht="12.95" customHeight="1">
      <c r="A15" s="255" t="s">
        <v>246</v>
      </c>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6"/>
      <c r="AH15" s="256"/>
      <c r="AI15" s="256"/>
      <c r="AJ15" s="256"/>
      <c r="AK15" s="256"/>
      <c r="AL15" s="256"/>
      <c r="AM15" s="256"/>
    </row>
    <row r="16" spans="1:46" ht="12.95" customHeight="1">
      <c r="A16" s="254" t="s">
        <v>245</v>
      </c>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row>
    <row r="17" spans="1:39" ht="12.95" customHeight="1">
      <c r="A17" s="254"/>
      <c r="B17" s="451" t="s">
        <v>673</v>
      </c>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row>
    <row r="18" spans="1:39" ht="12.95" customHeight="1">
      <c r="A18" s="254"/>
      <c r="B18" s="254"/>
      <c r="C18" s="254"/>
      <c r="D18" s="257"/>
      <c r="E18" s="257"/>
      <c r="F18" s="257"/>
      <c r="G18" s="257"/>
      <c r="H18" s="257"/>
      <c r="I18" s="257"/>
      <c r="J18" s="257"/>
      <c r="K18" s="257"/>
      <c r="L18" s="254"/>
      <c r="M18" s="254"/>
      <c r="N18" s="254"/>
      <c r="O18" s="257" t="s">
        <v>379</v>
      </c>
      <c r="P18" s="425">
        <f>定期調査報告書!$P$26</f>
        <v>0</v>
      </c>
      <c r="Q18" s="425"/>
      <c r="R18" s="425"/>
      <c r="S18" s="258" t="s">
        <v>380</v>
      </c>
      <c r="T18" s="254"/>
      <c r="U18" s="254"/>
      <c r="V18" s="254"/>
      <c r="W18" s="254"/>
      <c r="X18" s="257" t="s">
        <v>407</v>
      </c>
      <c r="Y18" s="407">
        <f>定期調査報告書!$Y$26</f>
        <v>0</v>
      </c>
      <c r="Z18" s="431"/>
      <c r="AA18" s="431"/>
      <c r="AB18" s="431"/>
      <c r="AC18" s="259" t="s">
        <v>409</v>
      </c>
      <c r="AE18" s="261"/>
      <c r="AF18" s="261" t="s">
        <v>378</v>
      </c>
      <c r="AG18" s="447">
        <f>定期調査報告書!$AG$26</f>
        <v>0</v>
      </c>
      <c r="AH18" s="447"/>
      <c r="AI18" s="447"/>
      <c r="AJ18" s="447"/>
      <c r="AK18" s="447"/>
      <c r="AL18" s="447"/>
      <c r="AM18" s="262" t="s">
        <v>377</v>
      </c>
    </row>
    <row r="19" spans="1:39" ht="12.95" customHeight="1">
      <c r="A19" s="254"/>
      <c r="B19" s="254"/>
      <c r="C19" s="254"/>
      <c r="D19" s="257"/>
      <c r="E19" s="257"/>
      <c r="F19" s="257"/>
      <c r="G19" s="257"/>
      <c r="H19" s="257"/>
      <c r="I19" s="257"/>
      <c r="J19" s="257"/>
      <c r="K19" s="257"/>
      <c r="L19" s="254"/>
      <c r="M19" s="254"/>
      <c r="N19" s="254"/>
      <c r="O19" s="254" t="s">
        <v>672</v>
      </c>
      <c r="P19" s="254"/>
      <c r="Q19" s="254"/>
      <c r="R19" s="254"/>
      <c r="S19" s="254"/>
      <c r="T19" s="254"/>
      <c r="U19" s="254"/>
      <c r="V19" s="254"/>
      <c r="W19" s="254"/>
      <c r="X19" s="254"/>
      <c r="Y19" s="254"/>
      <c r="Z19" s="254"/>
      <c r="AA19" s="254"/>
      <c r="AB19" s="254"/>
      <c r="AC19" s="254"/>
      <c r="AD19" s="254"/>
      <c r="AE19" s="254"/>
      <c r="AF19" s="254" t="s">
        <v>378</v>
      </c>
      <c r="AG19" s="447">
        <f>定期調査報告書!$AG$27</f>
        <v>0</v>
      </c>
      <c r="AH19" s="447"/>
      <c r="AI19" s="447"/>
      <c r="AJ19" s="447"/>
      <c r="AK19" s="447"/>
      <c r="AL19" s="447"/>
      <c r="AM19" s="262" t="s">
        <v>377</v>
      </c>
    </row>
    <row r="20" spans="1:39" ht="12.95" customHeight="1">
      <c r="A20" s="254"/>
      <c r="B20" s="254" t="s">
        <v>342</v>
      </c>
      <c r="C20" s="254"/>
      <c r="D20" s="254"/>
      <c r="E20" s="254"/>
      <c r="F20" s="254"/>
      <c r="G20" s="254"/>
      <c r="H20" s="254"/>
      <c r="I20" s="254"/>
      <c r="J20" s="254"/>
      <c r="K20" s="419">
        <f>定期調査報告書!$K$28</f>
        <v>0</v>
      </c>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row>
    <row r="21" spans="1:39" ht="12.95" customHeight="1">
      <c r="A21" s="254"/>
      <c r="B21" s="254" t="s">
        <v>343</v>
      </c>
      <c r="C21" s="254"/>
      <c r="D21" s="254"/>
      <c r="E21" s="254"/>
      <c r="F21" s="254"/>
      <c r="G21" s="254"/>
      <c r="H21" s="254"/>
      <c r="I21" s="254"/>
      <c r="J21" s="254"/>
      <c r="K21" s="419">
        <f>定期調査報告書!$K$29</f>
        <v>0</v>
      </c>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row>
    <row r="22" spans="1:39" ht="12.95" customHeight="1">
      <c r="A22" s="254"/>
      <c r="B22" s="254" t="s">
        <v>344</v>
      </c>
      <c r="C22" s="254"/>
      <c r="D22" s="254"/>
      <c r="E22" s="254"/>
      <c r="F22" s="254"/>
      <c r="G22" s="254"/>
      <c r="H22" s="254"/>
      <c r="I22" s="254"/>
      <c r="J22" s="254"/>
      <c r="K22" s="419">
        <f>定期調査報告書!$K$30</f>
        <v>0</v>
      </c>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row>
    <row r="23" spans="1:39" ht="12.95" customHeight="1">
      <c r="A23" s="254"/>
      <c r="B23" s="254"/>
      <c r="C23" s="254"/>
      <c r="D23" s="254"/>
      <c r="E23" s="254"/>
      <c r="F23" s="254"/>
      <c r="G23" s="254"/>
      <c r="H23" s="254"/>
      <c r="I23" s="254"/>
      <c r="J23" s="254"/>
      <c r="K23" s="254"/>
      <c r="L23" s="257" t="s">
        <v>379</v>
      </c>
      <c r="M23" s="425">
        <f>定期調査報告書!$M$31</f>
        <v>0</v>
      </c>
      <c r="N23" s="425"/>
      <c r="O23" s="425"/>
      <c r="P23" s="258" t="s">
        <v>408</v>
      </c>
      <c r="Q23" s="254"/>
      <c r="R23" s="254"/>
      <c r="S23" s="254"/>
      <c r="T23" s="254"/>
      <c r="U23" s="254"/>
      <c r="V23" s="254"/>
      <c r="W23" s="257" t="s">
        <v>407</v>
      </c>
      <c r="X23" s="425">
        <f>定期調査報告書!$X$31</f>
        <v>0</v>
      </c>
      <c r="Y23" s="431"/>
      <c r="Z23" s="431"/>
      <c r="AA23" s="431"/>
      <c r="AB23" s="258" t="s">
        <v>381</v>
      </c>
      <c r="AC23" s="254"/>
      <c r="AD23" s="251"/>
      <c r="AE23" s="254"/>
      <c r="AF23" s="254"/>
      <c r="AG23" s="447">
        <f>定期調査報告書!$AG$31</f>
        <v>0</v>
      </c>
      <c r="AH23" s="447"/>
      <c r="AI23" s="447"/>
      <c r="AJ23" s="447"/>
      <c r="AK23" s="447"/>
      <c r="AL23" s="447"/>
      <c r="AM23" s="262" t="s">
        <v>377</v>
      </c>
    </row>
    <row r="24" spans="1:39" ht="12.95" customHeight="1">
      <c r="A24" s="254"/>
      <c r="B24" s="254" t="s">
        <v>345</v>
      </c>
      <c r="C24" s="254"/>
      <c r="D24" s="254"/>
      <c r="E24" s="254"/>
      <c r="F24" s="254"/>
      <c r="G24" s="254"/>
      <c r="H24" s="254"/>
      <c r="I24" s="254"/>
      <c r="J24" s="254"/>
      <c r="K24" s="419">
        <f>定期調査報告書!$K$32</f>
        <v>0</v>
      </c>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row>
    <row r="25" spans="1:39" ht="12.95" customHeight="1">
      <c r="A25" s="254"/>
      <c r="B25" s="254" t="s">
        <v>247</v>
      </c>
      <c r="C25" s="254"/>
      <c r="D25" s="254"/>
      <c r="E25" s="254"/>
      <c r="F25" s="254"/>
      <c r="G25" s="254"/>
      <c r="H25" s="254"/>
      <c r="I25" s="254"/>
      <c r="J25" s="254"/>
      <c r="K25" s="419">
        <f>定期調査報告書!$K$33</f>
        <v>0</v>
      </c>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row>
    <row r="26" spans="1:39" ht="12.95" customHeight="1">
      <c r="A26" s="254"/>
      <c r="B26" s="254" t="s">
        <v>346</v>
      </c>
      <c r="C26" s="254"/>
      <c r="D26" s="254"/>
      <c r="E26" s="254"/>
      <c r="F26" s="254"/>
      <c r="G26" s="254"/>
      <c r="H26" s="254"/>
      <c r="I26" s="254"/>
      <c r="J26" s="254"/>
      <c r="K26" s="419">
        <f>定期調査報告書!$K$34</f>
        <v>0</v>
      </c>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row>
    <row r="27" spans="1:39" ht="12.95" customHeight="1">
      <c r="A27" s="254" t="s">
        <v>249</v>
      </c>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row>
    <row r="28" spans="1:39" ht="12.95" customHeight="1">
      <c r="A28" s="254"/>
      <c r="B28" s="451" t="s">
        <v>674</v>
      </c>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L28" s="451"/>
      <c r="AM28" s="451"/>
    </row>
    <row r="29" spans="1:39" ht="12.95" customHeight="1">
      <c r="A29" s="254"/>
      <c r="B29" s="254"/>
      <c r="C29" s="254"/>
      <c r="D29" s="257"/>
      <c r="E29" s="257"/>
      <c r="F29" s="257"/>
      <c r="G29" s="257"/>
      <c r="H29" s="257"/>
      <c r="I29" s="257"/>
      <c r="J29" s="257"/>
      <c r="K29" s="257"/>
      <c r="L29" s="254"/>
      <c r="M29" s="254"/>
      <c r="N29" s="254"/>
      <c r="O29" s="257" t="s">
        <v>379</v>
      </c>
      <c r="P29" s="425">
        <f>定期調査報告書!$P$37</f>
        <v>0</v>
      </c>
      <c r="Q29" s="425"/>
      <c r="R29" s="425"/>
      <c r="S29" s="258" t="s">
        <v>380</v>
      </c>
      <c r="T29" s="254"/>
      <c r="U29" s="254"/>
      <c r="V29" s="254"/>
      <c r="W29" s="254"/>
      <c r="X29" s="257" t="s">
        <v>407</v>
      </c>
      <c r="Y29" s="407">
        <f>定期調査報告書!$Y$37</f>
        <v>0</v>
      </c>
      <c r="Z29" s="431"/>
      <c r="AA29" s="431"/>
      <c r="AB29" s="431"/>
      <c r="AC29" s="259" t="s">
        <v>409</v>
      </c>
      <c r="AE29" s="261"/>
      <c r="AF29" s="261" t="s">
        <v>378</v>
      </c>
      <c r="AG29" s="447">
        <f>定期調査報告書!$AG$37</f>
        <v>0</v>
      </c>
      <c r="AH29" s="447"/>
      <c r="AI29" s="447"/>
      <c r="AJ29" s="447"/>
      <c r="AK29" s="447"/>
      <c r="AL29" s="447"/>
      <c r="AM29" s="262" t="s">
        <v>377</v>
      </c>
    </row>
    <row r="30" spans="1:39" ht="12.95" customHeight="1">
      <c r="A30" s="254"/>
      <c r="B30" s="254"/>
      <c r="C30" s="254"/>
      <c r="D30" s="257"/>
      <c r="E30" s="257"/>
      <c r="F30" s="257"/>
      <c r="G30" s="257"/>
      <c r="H30" s="257"/>
      <c r="I30" s="257"/>
      <c r="J30" s="257"/>
      <c r="K30" s="257"/>
      <c r="L30" s="254"/>
      <c r="N30" s="254"/>
      <c r="O30" s="254" t="s">
        <v>672</v>
      </c>
      <c r="P30" s="254"/>
      <c r="Q30" s="254"/>
      <c r="R30" s="254"/>
      <c r="S30" s="254"/>
      <c r="T30" s="254"/>
      <c r="U30" s="254"/>
      <c r="V30" s="254"/>
      <c r="W30" s="254"/>
      <c r="X30" s="254"/>
      <c r="Y30" s="254"/>
      <c r="Z30" s="254"/>
      <c r="AA30" s="254"/>
      <c r="AB30" s="254"/>
      <c r="AC30" s="254"/>
      <c r="AD30" s="254"/>
      <c r="AE30" s="254"/>
      <c r="AF30" s="254" t="s">
        <v>378</v>
      </c>
      <c r="AG30" s="447">
        <f>定期調査報告書!$AG$38</f>
        <v>0</v>
      </c>
      <c r="AH30" s="447"/>
      <c r="AI30" s="447"/>
      <c r="AJ30" s="447"/>
      <c r="AK30" s="447"/>
      <c r="AL30" s="447"/>
      <c r="AM30" s="262" t="s">
        <v>377</v>
      </c>
    </row>
    <row r="31" spans="1:39" ht="12.95" customHeight="1">
      <c r="A31" s="254"/>
      <c r="B31" s="254" t="s">
        <v>342</v>
      </c>
      <c r="C31" s="254"/>
      <c r="D31" s="254"/>
      <c r="E31" s="254"/>
      <c r="F31" s="254"/>
      <c r="G31" s="254"/>
      <c r="H31" s="254"/>
      <c r="I31" s="254"/>
      <c r="J31" s="254"/>
      <c r="K31" s="419">
        <f>定期調査報告書!$K$39</f>
        <v>0</v>
      </c>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row>
    <row r="32" spans="1:39" ht="12.95" customHeight="1">
      <c r="A32" s="254"/>
      <c r="B32" s="254" t="s">
        <v>343</v>
      </c>
      <c r="C32" s="254"/>
      <c r="D32" s="254"/>
      <c r="E32" s="254"/>
      <c r="F32" s="254"/>
      <c r="G32" s="254"/>
      <c r="H32" s="254"/>
      <c r="I32" s="254"/>
      <c r="J32" s="254"/>
      <c r="K32" s="419">
        <f>定期調査報告書!$K$40</f>
        <v>0</v>
      </c>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row>
    <row r="33" spans="1:46" ht="12.95" customHeight="1">
      <c r="A33" s="254"/>
      <c r="B33" s="254" t="s">
        <v>344</v>
      </c>
      <c r="C33" s="254"/>
      <c r="D33" s="254"/>
      <c r="E33" s="254"/>
      <c r="F33" s="254"/>
      <c r="G33" s="254"/>
      <c r="H33" s="254"/>
      <c r="I33" s="254"/>
      <c r="J33" s="254"/>
      <c r="K33" s="419">
        <f>定期調査報告書!$K$41</f>
        <v>0</v>
      </c>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row>
    <row r="34" spans="1:46" ht="12.95" customHeight="1">
      <c r="A34" s="254"/>
      <c r="B34" s="254"/>
      <c r="C34" s="254"/>
      <c r="D34" s="254"/>
      <c r="E34" s="254"/>
      <c r="F34" s="254"/>
      <c r="G34" s="254"/>
      <c r="H34" s="254"/>
      <c r="I34" s="254"/>
      <c r="J34" s="254"/>
      <c r="K34" s="254"/>
      <c r="L34" s="257" t="s">
        <v>379</v>
      </c>
      <c r="M34" s="425">
        <f>定期調査報告書!$M$42</f>
        <v>0</v>
      </c>
      <c r="N34" s="425"/>
      <c r="O34" s="425"/>
      <c r="P34" s="258" t="s">
        <v>408</v>
      </c>
      <c r="Q34" s="254"/>
      <c r="R34" s="254"/>
      <c r="S34" s="254"/>
      <c r="T34" s="254"/>
      <c r="U34" s="254"/>
      <c r="V34" s="254"/>
      <c r="W34" s="257" t="s">
        <v>407</v>
      </c>
      <c r="X34" s="425">
        <f>定期調査報告書!$X$42</f>
        <v>0</v>
      </c>
      <c r="Y34" s="431"/>
      <c r="Z34" s="431"/>
      <c r="AA34" s="431"/>
      <c r="AB34" s="258" t="s">
        <v>381</v>
      </c>
      <c r="AC34" s="254"/>
      <c r="AD34" s="251"/>
      <c r="AE34" s="254"/>
      <c r="AF34" s="254"/>
      <c r="AG34" s="447">
        <f>定期調査報告書!$AG$42</f>
        <v>0</v>
      </c>
      <c r="AH34" s="447"/>
      <c r="AI34" s="447"/>
      <c r="AJ34" s="447"/>
      <c r="AK34" s="447"/>
      <c r="AL34" s="447"/>
      <c r="AM34" s="262" t="s">
        <v>377</v>
      </c>
    </row>
    <row r="35" spans="1:46" ht="12.95" customHeight="1">
      <c r="A35" s="254"/>
      <c r="B35" s="254" t="s">
        <v>345</v>
      </c>
      <c r="C35" s="254"/>
      <c r="D35" s="254"/>
      <c r="E35" s="254"/>
      <c r="F35" s="254"/>
      <c r="G35" s="254"/>
      <c r="H35" s="254"/>
      <c r="I35" s="254"/>
      <c r="J35" s="254"/>
      <c r="K35" s="419">
        <f>定期調査報告書!$K$43</f>
        <v>0</v>
      </c>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row>
    <row r="36" spans="1:46" ht="12.95" customHeight="1">
      <c r="A36" s="254"/>
      <c r="B36" s="254" t="s">
        <v>247</v>
      </c>
      <c r="C36" s="254"/>
      <c r="D36" s="254"/>
      <c r="E36" s="254"/>
      <c r="F36" s="254"/>
      <c r="G36" s="254"/>
      <c r="H36" s="254"/>
      <c r="I36" s="254"/>
      <c r="J36" s="254"/>
      <c r="K36" s="419">
        <f>定期調査報告書!$K$44</f>
        <v>0</v>
      </c>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row>
    <row r="37" spans="1:46" ht="12.95" customHeight="1">
      <c r="A37" s="254"/>
      <c r="B37" s="254" t="s">
        <v>346</v>
      </c>
      <c r="C37" s="254"/>
      <c r="D37" s="254"/>
      <c r="E37" s="254"/>
      <c r="F37" s="254"/>
      <c r="G37" s="254"/>
      <c r="H37" s="254"/>
      <c r="I37" s="254"/>
      <c r="J37" s="254"/>
      <c r="K37" s="419">
        <f>定期調査報告書!$K$45</f>
        <v>0</v>
      </c>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row>
    <row r="38" spans="1:46" ht="12.95" customHeight="1">
      <c r="A38" s="255" t="s">
        <v>262</v>
      </c>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6"/>
      <c r="AH38" s="256"/>
      <c r="AI38" s="256"/>
      <c r="AJ38" s="256"/>
      <c r="AK38" s="256"/>
      <c r="AL38" s="256"/>
      <c r="AM38" s="256"/>
    </row>
    <row r="39" spans="1:46" ht="12.95" customHeight="1">
      <c r="A39" s="254"/>
      <c r="B39" s="254" t="s">
        <v>251</v>
      </c>
      <c r="C39" s="254"/>
      <c r="D39" s="254"/>
      <c r="E39" s="254"/>
      <c r="F39" s="254"/>
      <c r="G39" s="254"/>
      <c r="H39" s="254"/>
      <c r="I39" s="254"/>
      <c r="J39" s="254"/>
      <c r="K39" s="419">
        <f>定期調査報告書!$K$47</f>
        <v>0</v>
      </c>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row>
    <row r="40" spans="1:46" ht="12.95" customHeight="1">
      <c r="A40" s="254"/>
      <c r="B40" s="254" t="s">
        <v>347</v>
      </c>
      <c r="C40" s="254"/>
      <c r="D40" s="254"/>
      <c r="E40" s="254"/>
      <c r="F40" s="254"/>
      <c r="G40" s="254"/>
      <c r="H40" s="254"/>
      <c r="I40" s="254"/>
      <c r="J40" s="254"/>
      <c r="K40" s="419">
        <f>定期調査報告書!$K$48</f>
        <v>0</v>
      </c>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row>
    <row r="41" spans="1:46" ht="12.95" customHeight="1">
      <c r="A41" s="254"/>
      <c r="B41" s="254" t="s">
        <v>348</v>
      </c>
      <c r="C41" s="254"/>
      <c r="D41" s="254"/>
      <c r="E41" s="254"/>
      <c r="F41" s="254"/>
      <c r="G41" s="254"/>
      <c r="H41" s="254"/>
      <c r="I41" s="254"/>
      <c r="J41" s="254"/>
      <c r="K41" s="419">
        <f>定期調査報告書!$K$49</f>
        <v>0</v>
      </c>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row>
    <row r="42" spans="1:46" ht="12.95" customHeight="1">
      <c r="A42" s="254"/>
      <c r="B42" s="254" t="s">
        <v>349</v>
      </c>
      <c r="C42" s="254"/>
      <c r="D42" s="254"/>
      <c r="E42" s="254"/>
      <c r="F42" s="254"/>
      <c r="G42" s="254"/>
      <c r="H42" s="254"/>
      <c r="I42" s="254"/>
      <c r="J42" s="254"/>
      <c r="K42" s="419">
        <f>定期調査報告書!$K$50</f>
        <v>0</v>
      </c>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row>
    <row r="43" spans="1:46" ht="12.95" customHeight="1">
      <c r="A43" s="254"/>
      <c r="B43" s="254"/>
      <c r="C43" s="254"/>
      <c r="D43" s="254"/>
      <c r="E43" s="254"/>
      <c r="F43" s="254"/>
      <c r="G43" s="254"/>
      <c r="H43" s="254"/>
      <c r="I43" s="254"/>
      <c r="J43" s="254"/>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row>
    <row r="44" spans="1:46" ht="183.95" customHeight="1">
      <c r="A44" s="429"/>
      <c r="B44" s="430"/>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80"/>
      <c r="AO44" s="80"/>
      <c r="AP44" s="80"/>
      <c r="AQ44" s="80"/>
      <c r="AR44" s="80"/>
      <c r="AS44" s="80"/>
      <c r="AT44" s="80"/>
    </row>
    <row r="45" spans="1:46" ht="12.95" customHeight="1">
      <c r="A45" s="261"/>
      <c r="B45" s="261"/>
      <c r="C45" s="264" t="s">
        <v>705</v>
      </c>
      <c r="D45" s="240"/>
      <c r="E45" s="240"/>
      <c r="F45" s="240"/>
      <c r="G45" s="240"/>
      <c r="H45" s="240"/>
      <c r="I45" s="265"/>
      <c r="J45" s="264" t="s">
        <v>706</v>
      </c>
      <c r="K45" s="240"/>
      <c r="L45" s="240"/>
      <c r="M45" s="240"/>
      <c r="N45" s="240"/>
      <c r="O45" s="240"/>
      <c r="P45" s="240"/>
      <c r="Q45" s="240"/>
      <c r="R45" s="240"/>
      <c r="S45" s="240"/>
      <c r="T45" s="240"/>
      <c r="U45" s="240"/>
      <c r="V45" s="240"/>
      <c r="W45" s="240"/>
      <c r="X45" s="240"/>
      <c r="Y45" s="240"/>
      <c r="Z45" s="240"/>
      <c r="AA45" s="240"/>
      <c r="AB45" s="265"/>
      <c r="AC45" s="261"/>
      <c r="AD45" s="426" t="s">
        <v>700</v>
      </c>
      <c r="AE45" s="427"/>
      <c r="AF45" s="427"/>
      <c r="AG45" s="427"/>
      <c r="AH45" s="427"/>
      <c r="AI45" s="428"/>
      <c r="AJ45" s="426" t="s">
        <v>701</v>
      </c>
      <c r="AK45" s="427"/>
      <c r="AL45" s="428"/>
      <c r="AM45" s="261"/>
      <c r="AN45" s="80"/>
      <c r="AO45" s="80"/>
      <c r="AP45" s="80"/>
      <c r="AQ45" s="80"/>
      <c r="AR45" s="80"/>
      <c r="AS45" s="80"/>
      <c r="AT45" s="80"/>
    </row>
    <row r="46" spans="1:46" ht="12.95" customHeight="1">
      <c r="A46" s="261"/>
      <c r="B46" s="261"/>
      <c r="C46" s="444"/>
      <c r="D46" s="445"/>
      <c r="E46" s="445"/>
      <c r="F46" s="445"/>
      <c r="G46" s="445"/>
      <c r="H46" s="445"/>
      <c r="I46" s="446"/>
      <c r="J46" s="352"/>
      <c r="K46" s="350"/>
      <c r="L46" s="350"/>
      <c r="M46" s="350"/>
      <c r="N46" s="350"/>
      <c r="O46" s="350"/>
      <c r="P46" s="350"/>
      <c r="Q46" s="350"/>
      <c r="R46" s="350"/>
      <c r="S46" s="350"/>
      <c r="T46" s="350"/>
      <c r="U46" s="350"/>
      <c r="V46" s="350"/>
      <c r="W46" s="350"/>
      <c r="X46" s="350"/>
      <c r="Y46" s="350"/>
      <c r="Z46" s="350"/>
      <c r="AA46" s="350"/>
      <c r="AB46" s="353"/>
      <c r="AC46" s="261"/>
      <c r="AD46" s="452">
        <f>定期調査報告書!AD58</f>
        <v>0</v>
      </c>
      <c r="AE46" s="453"/>
      <c r="AF46" s="453"/>
      <c r="AG46" s="453"/>
      <c r="AH46" s="453"/>
      <c r="AI46" s="454"/>
      <c r="AJ46" s="461">
        <f>定期調査報告書!AJ58</f>
        <v>0</v>
      </c>
      <c r="AK46" s="462"/>
      <c r="AL46" s="266"/>
      <c r="AM46" s="261"/>
      <c r="AN46" s="80"/>
      <c r="AO46" s="80"/>
      <c r="AP46" s="80"/>
      <c r="AQ46" s="80"/>
      <c r="AR46" s="80"/>
      <c r="AS46" s="80"/>
      <c r="AT46" s="80"/>
    </row>
    <row r="47" spans="1:46" ht="12.95" customHeight="1">
      <c r="A47" s="261"/>
      <c r="B47" s="261"/>
      <c r="C47" s="441"/>
      <c r="D47" s="442"/>
      <c r="E47" s="442"/>
      <c r="F47" s="442"/>
      <c r="G47" s="442"/>
      <c r="H47" s="442"/>
      <c r="I47" s="443"/>
      <c r="J47" s="201"/>
      <c r="K47" s="351"/>
      <c r="L47" s="351"/>
      <c r="M47" s="351"/>
      <c r="N47" s="351"/>
      <c r="O47" s="351"/>
      <c r="P47" s="351"/>
      <c r="Q47" s="351"/>
      <c r="R47" s="351"/>
      <c r="S47" s="351"/>
      <c r="T47" s="351"/>
      <c r="U47" s="351"/>
      <c r="V47" s="351"/>
      <c r="W47" s="351"/>
      <c r="X47" s="351"/>
      <c r="Y47" s="351"/>
      <c r="Z47" s="351"/>
      <c r="AA47" s="351"/>
      <c r="AB47" s="354"/>
      <c r="AC47" s="261"/>
      <c r="AD47" s="455"/>
      <c r="AE47" s="456"/>
      <c r="AF47" s="456"/>
      <c r="AG47" s="456"/>
      <c r="AH47" s="456"/>
      <c r="AI47" s="457"/>
      <c r="AJ47" s="463"/>
      <c r="AK47" s="464"/>
      <c r="AL47" s="269"/>
      <c r="AM47" s="261"/>
      <c r="AN47" s="80"/>
      <c r="AO47" s="80"/>
      <c r="AP47" s="80"/>
      <c r="AQ47" s="80"/>
      <c r="AR47" s="270"/>
      <c r="AS47" s="80"/>
      <c r="AT47" s="80"/>
    </row>
    <row r="48" spans="1:46" ht="12.95" customHeight="1">
      <c r="A48" s="261"/>
      <c r="B48" s="261"/>
      <c r="C48" s="441"/>
      <c r="D48" s="442"/>
      <c r="E48" s="442"/>
      <c r="F48" s="442"/>
      <c r="G48" s="442"/>
      <c r="H48" s="442"/>
      <c r="I48" s="443"/>
      <c r="J48" s="201"/>
      <c r="K48" s="351"/>
      <c r="L48" s="351"/>
      <c r="M48" s="351"/>
      <c r="N48" s="351"/>
      <c r="O48" s="351"/>
      <c r="P48" s="351"/>
      <c r="Q48" s="351"/>
      <c r="R48" s="351"/>
      <c r="S48" s="351"/>
      <c r="T48" s="351"/>
      <c r="U48" s="351"/>
      <c r="V48" s="351"/>
      <c r="W48" s="351"/>
      <c r="X48" s="351"/>
      <c r="Y48" s="351"/>
      <c r="Z48" s="351"/>
      <c r="AA48" s="351"/>
      <c r="AB48" s="354"/>
      <c r="AC48" s="261"/>
      <c r="AD48" s="455"/>
      <c r="AE48" s="456"/>
      <c r="AF48" s="456"/>
      <c r="AG48" s="456"/>
      <c r="AH48" s="456"/>
      <c r="AI48" s="457"/>
      <c r="AJ48" s="463"/>
      <c r="AK48" s="464"/>
      <c r="AL48" s="269"/>
      <c r="AM48" s="261"/>
      <c r="AN48" s="80"/>
      <c r="AO48" s="80"/>
      <c r="AP48" s="80"/>
      <c r="AQ48" s="80"/>
      <c r="AR48" s="80"/>
      <c r="AS48" s="80"/>
      <c r="AT48" s="80"/>
    </row>
    <row r="49" spans="1:46" ht="12.95" customHeight="1">
      <c r="A49" s="261"/>
      <c r="B49" s="261"/>
      <c r="C49" s="438"/>
      <c r="D49" s="439"/>
      <c r="E49" s="439"/>
      <c r="F49" s="439"/>
      <c r="G49" s="439"/>
      <c r="H49" s="439"/>
      <c r="I49" s="440"/>
      <c r="J49" s="355"/>
      <c r="K49" s="97"/>
      <c r="L49" s="351"/>
      <c r="M49" s="351"/>
      <c r="N49" s="351"/>
      <c r="O49" s="351"/>
      <c r="P49" s="351"/>
      <c r="Q49" s="351"/>
      <c r="R49" s="351"/>
      <c r="S49" s="351"/>
      <c r="T49" s="351"/>
      <c r="U49" s="351"/>
      <c r="V49" s="351"/>
      <c r="W49" s="351"/>
      <c r="X49" s="351"/>
      <c r="Y49" s="351"/>
      <c r="Z49" s="351"/>
      <c r="AA49" s="351"/>
      <c r="AB49" s="354"/>
      <c r="AC49" s="261"/>
      <c r="AD49" s="455"/>
      <c r="AE49" s="456"/>
      <c r="AF49" s="456"/>
      <c r="AG49" s="456"/>
      <c r="AH49" s="456"/>
      <c r="AI49" s="457"/>
      <c r="AJ49" s="463"/>
      <c r="AK49" s="464"/>
      <c r="AL49" s="269"/>
      <c r="AM49" s="261"/>
      <c r="AN49" s="80"/>
      <c r="AO49" s="80"/>
      <c r="AP49" s="80"/>
      <c r="AQ49" s="80"/>
      <c r="AR49" s="80"/>
      <c r="AS49" s="80"/>
      <c r="AT49" s="80"/>
    </row>
    <row r="50" spans="1:46" ht="13.5" customHeight="1">
      <c r="A50" s="261"/>
      <c r="B50" s="261"/>
      <c r="C50" s="432"/>
      <c r="D50" s="433"/>
      <c r="E50" s="433"/>
      <c r="F50" s="433"/>
      <c r="G50" s="433"/>
      <c r="H50" s="433"/>
      <c r="I50" s="434"/>
      <c r="J50" s="201"/>
      <c r="K50" s="351"/>
      <c r="L50" s="351"/>
      <c r="M50" s="351"/>
      <c r="N50" s="351"/>
      <c r="O50" s="351"/>
      <c r="P50" s="351"/>
      <c r="Q50" s="351"/>
      <c r="R50" s="351"/>
      <c r="S50" s="351"/>
      <c r="T50" s="351"/>
      <c r="U50" s="351"/>
      <c r="V50" s="351"/>
      <c r="W50" s="351"/>
      <c r="X50" s="351"/>
      <c r="Y50" s="351"/>
      <c r="Z50" s="351"/>
      <c r="AA50" s="351"/>
      <c r="AB50" s="354"/>
      <c r="AC50" s="261"/>
      <c r="AD50" s="455"/>
      <c r="AE50" s="456"/>
      <c r="AF50" s="456"/>
      <c r="AG50" s="456"/>
      <c r="AH50" s="456"/>
      <c r="AI50" s="457"/>
      <c r="AJ50" s="463"/>
      <c r="AK50" s="464"/>
      <c r="AL50" s="272" t="s">
        <v>702</v>
      </c>
      <c r="AM50" s="261"/>
      <c r="AN50" s="80"/>
      <c r="AO50" s="80"/>
      <c r="AP50" s="80"/>
      <c r="AQ50" s="80"/>
      <c r="AR50" s="80"/>
      <c r="AS50" s="80"/>
      <c r="AT50" s="80"/>
    </row>
    <row r="51" spans="1:46" ht="13.5" customHeight="1">
      <c r="A51" s="261"/>
      <c r="B51" s="261"/>
      <c r="C51" s="435"/>
      <c r="D51" s="436"/>
      <c r="E51" s="436"/>
      <c r="F51" s="436"/>
      <c r="G51" s="436"/>
      <c r="H51" s="436"/>
      <c r="I51" s="437"/>
      <c r="J51" s="356"/>
      <c r="K51" s="95"/>
      <c r="L51" s="95"/>
      <c r="M51" s="95"/>
      <c r="N51" s="95"/>
      <c r="O51" s="95"/>
      <c r="P51" s="95"/>
      <c r="Q51" s="95"/>
      <c r="R51" s="95"/>
      <c r="S51" s="95"/>
      <c r="T51" s="95"/>
      <c r="U51" s="95"/>
      <c r="V51" s="95"/>
      <c r="W51" s="95"/>
      <c r="X51" s="95"/>
      <c r="Y51" s="95"/>
      <c r="Z51" s="95"/>
      <c r="AA51" s="95"/>
      <c r="AB51" s="357"/>
      <c r="AC51" s="261"/>
      <c r="AD51" s="458"/>
      <c r="AE51" s="459"/>
      <c r="AF51" s="459"/>
      <c r="AG51" s="459"/>
      <c r="AH51" s="459"/>
      <c r="AI51" s="460"/>
      <c r="AJ51" s="465"/>
      <c r="AK51" s="466"/>
      <c r="AL51" s="274"/>
      <c r="AM51" s="261"/>
      <c r="AN51" s="275"/>
      <c r="AO51" s="275"/>
      <c r="AP51" s="275"/>
      <c r="AQ51" s="275"/>
      <c r="AR51" s="275"/>
      <c r="AS51" s="424"/>
      <c r="AT51" s="416"/>
    </row>
    <row r="52" spans="1:46">
      <c r="A52" s="261"/>
      <c r="B52" s="261"/>
      <c r="C52" s="264" t="s">
        <v>703</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65"/>
      <c r="AC52" s="268"/>
      <c r="AD52" s="426" t="s">
        <v>704</v>
      </c>
      <c r="AE52" s="427"/>
      <c r="AF52" s="427"/>
      <c r="AG52" s="427"/>
      <c r="AH52" s="427"/>
      <c r="AI52" s="427"/>
      <c r="AJ52" s="427"/>
      <c r="AK52" s="427"/>
      <c r="AL52" s="428"/>
      <c r="AM52" s="261"/>
      <c r="AN52" s="80"/>
      <c r="AO52" s="80"/>
      <c r="AP52" s="80"/>
      <c r="AQ52" s="80"/>
      <c r="AR52" s="80"/>
      <c r="AS52" s="80"/>
      <c r="AT52" s="80"/>
    </row>
    <row r="53" spans="1:46">
      <c r="A53" s="251"/>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76"/>
      <c r="AF53" s="277"/>
      <c r="AG53" s="277"/>
      <c r="AH53" s="277"/>
      <c r="AI53" s="277"/>
      <c r="AJ53" s="277"/>
      <c r="AK53" s="277"/>
      <c r="AL53" s="277"/>
      <c r="AM53" s="253"/>
      <c r="AN53" s="80"/>
      <c r="AO53" s="80"/>
      <c r="AP53" s="80"/>
      <c r="AQ53" s="80"/>
      <c r="AR53" s="80"/>
      <c r="AS53" s="80"/>
      <c r="AT53" s="80"/>
    </row>
    <row r="54" spans="1:46">
      <c r="A54" s="251"/>
      <c r="B54" s="251"/>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76"/>
      <c r="AF54" s="277"/>
      <c r="AG54" s="277"/>
      <c r="AH54" s="277"/>
      <c r="AI54" s="277"/>
      <c r="AJ54" s="277"/>
      <c r="AK54" s="277"/>
      <c r="AL54" s="277"/>
      <c r="AM54" s="253"/>
      <c r="AN54" s="80"/>
      <c r="AO54" s="80"/>
      <c r="AP54" s="80"/>
      <c r="AQ54" s="80"/>
      <c r="AR54" s="80"/>
      <c r="AS54" s="80"/>
      <c r="AT54" s="80"/>
    </row>
    <row r="55" spans="1:46" ht="12.95" customHeight="1">
      <c r="A55" s="255" t="s">
        <v>252</v>
      </c>
      <c r="B55" s="255"/>
      <c r="C55" s="255"/>
      <c r="D55" s="255"/>
      <c r="E55" s="255"/>
      <c r="F55" s="255"/>
      <c r="G55" s="255"/>
      <c r="H55" s="255"/>
      <c r="I55" s="255"/>
      <c r="J55" s="255"/>
      <c r="K55" s="255"/>
      <c r="L55" s="255"/>
      <c r="M55" s="255"/>
      <c r="N55" s="255"/>
      <c r="O55" s="255"/>
      <c r="P55" s="255"/>
      <c r="Q55" s="255"/>
      <c r="R55" s="255"/>
      <c r="S55" s="278"/>
      <c r="T55" s="255"/>
      <c r="U55" s="255"/>
      <c r="V55" s="255"/>
      <c r="W55" s="255"/>
      <c r="X55" s="255"/>
      <c r="Y55" s="255"/>
      <c r="Z55" s="255"/>
      <c r="AA55" s="255"/>
      <c r="AB55" s="255"/>
      <c r="AC55" s="255"/>
      <c r="AD55" s="255"/>
      <c r="AE55" s="255"/>
      <c r="AF55" s="255"/>
      <c r="AG55" s="256"/>
      <c r="AH55" s="256"/>
      <c r="AI55" s="256"/>
      <c r="AJ55" s="256"/>
      <c r="AK55" s="256"/>
      <c r="AL55" s="256"/>
      <c r="AM55" s="256"/>
    </row>
    <row r="56" spans="1:46" ht="12.95" customHeight="1">
      <c r="A56" s="254"/>
      <c r="B56" s="254" t="s">
        <v>280</v>
      </c>
      <c r="C56" s="254"/>
      <c r="D56" s="254"/>
      <c r="E56" s="254"/>
      <c r="F56" s="254"/>
      <c r="G56" s="254"/>
      <c r="H56" s="254"/>
      <c r="I56" s="254"/>
      <c r="J56" s="254"/>
      <c r="K56" s="254"/>
      <c r="L56" s="279" t="str">
        <f>定期調査報告書!$L$52</f>
        <v/>
      </c>
      <c r="M56" s="261" t="s">
        <v>281</v>
      </c>
      <c r="N56" s="254"/>
      <c r="O56" s="254"/>
      <c r="P56" s="254"/>
      <c r="Q56" s="254"/>
      <c r="R56" s="254"/>
      <c r="S56" s="254"/>
      <c r="T56" s="254"/>
      <c r="U56" s="257" t="s">
        <v>379</v>
      </c>
      <c r="V56" s="279" t="str">
        <f>定期調査報告書!$V$52</f>
        <v/>
      </c>
      <c r="W56" s="261" t="s">
        <v>283</v>
      </c>
      <c r="X56" s="254"/>
      <c r="Y56" s="254"/>
      <c r="Z56" s="254"/>
      <c r="AA56" s="254"/>
      <c r="AB56" s="254"/>
      <c r="AC56" s="279" t="str">
        <f>定期調査報告書!$AC$52</f>
        <v/>
      </c>
      <c r="AD56" s="261" t="s">
        <v>268</v>
      </c>
      <c r="AE56" s="254"/>
      <c r="AF56" s="254"/>
      <c r="AG56" s="254"/>
      <c r="AH56" s="254"/>
      <c r="AI56" s="254"/>
      <c r="AJ56" s="254"/>
      <c r="AK56" s="254"/>
      <c r="AL56" s="254"/>
      <c r="AM56" s="254"/>
    </row>
    <row r="57" spans="1:46" ht="200.1" customHeight="1">
      <c r="A57" s="254"/>
      <c r="B57" s="280" t="s">
        <v>284</v>
      </c>
      <c r="C57" s="254"/>
      <c r="D57" s="254"/>
      <c r="E57" s="254"/>
      <c r="F57" s="254"/>
      <c r="G57" s="254"/>
      <c r="H57" s="254"/>
      <c r="I57" s="254"/>
      <c r="J57" s="254"/>
      <c r="K57" s="254"/>
      <c r="L57" s="450" t="str">
        <f>IF(定期調査報告書!L159="","",定期調査報告書!L159&amp;"
")&amp;IF(定期調査報告書!L164="","",定期調査報告書!L164&amp;"
")&amp;IF(定期調査報告書!L169="","",定期調査報告書!L169&amp;"
")&amp;IF(定期調査報告書!L174="","",定期調査報告書!L174&amp;"
")&amp;IF(定期調査報告書!L179="","",定期調査報告書!L179&amp;"
")&amp;定期調査報告書!L184</f>
        <v/>
      </c>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0"/>
      <c r="AM57" s="450"/>
    </row>
    <row r="58" spans="1:46" ht="12.95" customHeight="1">
      <c r="A58" s="254"/>
      <c r="B58" s="254" t="s">
        <v>350</v>
      </c>
      <c r="C58" s="254"/>
      <c r="D58" s="254"/>
      <c r="E58" s="254"/>
      <c r="F58" s="254"/>
      <c r="G58" s="254"/>
      <c r="H58" s="254"/>
      <c r="I58" s="254"/>
      <c r="J58" s="254"/>
      <c r="K58" s="254"/>
      <c r="L58" s="279">
        <f>定期調査報告書!$L$54</f>
        <v>0</v>
      </c>
      <c r="M58" s="275" t="s">
        <v>712</v>
      </c>
      <c r="N58" s="261"/>
      <c r="O58" s="404" t="str">
        <f>定期調査報告書!$P$54</f>
        <v>令和</v>
      </c>
      <c r="P58" s="404"/>
      <c r="Q58" s="404">
        <f>定期調査報告書!$R$54</f>
        <v>0</v>
      </c>
      <c r="R58" s="404"/>
      <c r="S58" s="254" t="s">
        <v>373</v>
      </c>
      <c r="T58" s="404">
        <f>定期調査報告書!$U$54</f>
        <v>0</v>
      </c>
      <c r="U58" s="404"/>
      <c r="V58" s="261" t="s">
        <v>382</v>
      </c>
      <c r="W58" s="254" t="s">
        <v>404</v>
      </c>
      <c r="X58" s="254"/>
      <c r="Y58" s="254"/>
      <c r="Z58" s="251"/>
      <c r="AA58" s="251"/>
      <c r="AB58" s="254"/>
      <c r="AC58" s="251"/>
      <c r="AD58" s="251"/>
      <c r="AE58" s="254"/>
      <c r="AF58" s="254"/>
      <c r="AG58" s="279">
        <f>定期調査報告書!$AG$54</f>
        <v>0</v>
      </c>
      <c r="AH58" s="254" t="s">
        <v>411</v>
      </c>
      <c r="AI58" s="254"/>
      <c r="AJ58" s="254"/>
      <c r="AK58" s="254"/>
      <c r="AL58" s="254"/>
      <c r="AM58" s="254"/>
    </row>
    <row r="59" spans="1:46" ht="12.95" customHeight="1">
      <c r="A59" s="254"/>
      <c r="B59" s="254" t="s">
        <v>253</v>
      </c>
      <c r="C59" s="254"/>
      <c r="D59" s="254"/>
      <c r="E59" s="254"/>
      <c r="F59" s="254"/>
      <c r="G59" s="254"/>
      <c r="H59" s="254"/>
      <c r="I59" s="254"/>
      <c r="J59" s="254"/>
      <c r="K59" s="254"/>
      <c r="L59" s="420">
        <f>定期調査報告書!$L$55</f>
        <v>0</v>
      </c>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0"/>
      <c r="AM59" s="420"/>
    </row>
    <row r="60" spans="1:46">
      <c r="A60" s="281" t="s">
        <v>406</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282"/>
      <c r="AK60" s="282"/>
      <c r="AL60" s="282"/>
      <c r="AM60" s="282"/>
      <c r="AN60" s="80"/>
    </row>
    <row r="61" spans="1:46">
      <c r="A61" s="254"/>
      <c r="B61" s="254" t="s">
        <v>352</v>
      </c>
      <c r="C61" s="254"/>
      <c r="D61" s="254"/>
      <c r="E61" s="254"/>
      <c r="F61" s="254"/>
      <c r="G61" s="254"/>
      <c r="H61" s="254"/>
      <c r="I61" s="254"/>
      <c r="J61" s="254"/>
      <c r="K61" s="254"/>
      <c r="L61" s="254"/>
      <c r="M61" s="254"/>
      <c r="N61" s="254"/>
      <c r="O61" s="254"/>
      <c r="P61" s="254"/>
      <c r="Q61" s="275"/>
      <c r="R61" s="254">
        <f>定期調査報告書!$T$146</f>
        <v>0</v>
      </c>
      <c r="S61" s="404" t="str">
        <f>定期調査報告書!S146</f>
        <v>令和</v>
      </c>
      <c r="T61" s="404"/>
      <c r="U61" s="404">
        <f>定期調査報告書!U146</f>
        <v>0</v>
      </c>
      <c r="V61" s="404"/>
      <c r="W61" s="261" t="s">
        <v>373</v>
      </c>
      <c r="X61" s="404">
        <f>定期調査報告書!$X$146</f>
        <v>0</v>
      </c>
      <c r="Y61" s="404"/>
      <c r="Z61" s="261" t="s">
        <v>382</v>
      </c>
      <c r="AA61" s="404">
        <f>定期調査報告書!$AA$146</f>
        <v>0</v>
      </c>
      <c r="AB61" s="404"/>
      <c r="AC61" s="261" t="s">
        <v>399</v>
      </c>
      <c r="AD61" s="261"/>
      <c r="AE61" s="261"/>
      <c r="AF61" s="254"/>
      <c r="AG61" s="254"/>
      <c r="AH61" s="254"/>
      <c r="AI61" s="254"/>
      <c r="AJ61" s="254"/>
      <c r="AK61" s="254"/>
      <c r="AL61" s="254"/>
      <c r="AM61" s="254"/>
      <c r="AN61" s="80"/>
    </row>
    <row r="62" spans="1:46" ht="2.25" customHeight="1">
      <c r="A62" s="254"/>
      <c r="B62" s="254"/>
      <c r="C62" s="254"/>
      <c r="D62" s="254"/>
      <c r="E62" s="254"/>
      <c r="F62" s="254"/>
      <c r="G62" s="254"/>
      <c r="H62" s="254"/>
      <c r="I62" s="254"/>
      <c r="J62" s="254"/>
      <c r="K62" s="254"/>
      <c r="L62" s="254"/>
      <c r="M62" s="254"/>
      <c r="N62" s="254"/>
      <c r="O62" s="254"/>
      <c r="P62" s="254"/>
      <c r="Q62" s="275"/>
      <c r="R62" s="261"/>
      <c r="S62" s="283"/>
      <c r="T62" s="257"/>
      <c r="U62" s="257"/>
      <c r="W62" s="261"/>
      <c r="X62" s="257"/>
      <c r="Y62" s="257"/>
      <c r="Z62" s="261"/>
      <c r="AA62" s="257"/>
      <c r="AB62" s="257"/>
      <c r="AC62" s="261"/>
      <c r="AD62" s="261"/>
      <c r="AE62" s="261"/>
      <c r="AF62" s="254"/>
      <c r="AG62" s="254"/>
      <c r="AH62" s="254"/>
      <c r="AI62" s="254"/>
      <c r="AJ62" s="254"/>
      <c r="AK62" s="254"/>
      <c r="AL62" s="254"/>
      <c r="AM62" s="254"/>
      <c r="AN62" s="80"/>
    </row>
    <row r="63" spans="1:46">
      <c r="A63" s="254"/>
      <c r="B63" s="254" t="s">
        <v>306</v>
      </c>
      <c r="C63" s="254"/>
      <c r="D63" s="254"/>
      <c r="E63" s="254"/>
      <c r="F63" s="254"/>
      <c r="G63" s="254"/>
      <c r="H63" s="254"/>
      <c r="I63" s="254"/>
      <c r="J63" s="254"/>
      <c r="K63" s="254"/>
      <c r="L63" s="254"/>
      <c r="M63" s="254"/>
      <c r="N63" s="279">
        <f>定期調査報告書!$N$148</f>
        <v>0</v>
      </c>
      <c r="O63" s="261" t="s">
        <v>400</v>
      </c>
      <c r="P63" s="261"/>
      <c r="Q63" s="275"/>
      <c r="R63" s="261" t="s">
        <v>711</v>
      </c>
      <c r="S63" s="404">
        <f>定期調査報告書!S148</f>
        <v>0</v>
      </c>
      <c r="T63" s="404"/>
      <c r="U63" s="404">
        <f>定期調査報告書!U148</f>
        <v>0</v>
      </c>
      <c r="V63" s="404"/>
      <c r="W63" s="261" t="s">
        <v>373</v>
      </c>
      <c r="X63" s="404">
        <f>定期調査報告書!$X$148</f>
        <v>0</v>
      </c>
      <c r="Y63" s="404"/>
      <c r="Z63" s="261" t="s">
        <v>382</v>
      </c>
      <c r="AA63" s="404">
        <f>定期調査報告書!$AA$148</f>
        <v>0</v>
      </c>
      <c r="AB63" s="404"/>
      <c r="AC63" s="261" t="s">
        <v>419</v>
      </c>
      <c r="AD63" s="261"/>
      <c r="AE63" s="261"/>
      <c r="AF63" s="251"/>
      <c r="AG63" s="253"/>
      <c r="AH63" s="279">
        <f>定期調査報告書!$AH$148</f>
        <v>0</v>
      </c>
      <c r="AI63" s="261" t="s">
        <v>278</v>
      </c>
      <c r="AJ63" s="261"/>
      <c r="AK63" s="261"/>
      <c r="AL63" s="254"/>
      <c r="AM63" s="254"/>
      <c r="AN63" s="80"/>
    </row>
    <row r="64" spans="1:46" ht="2.25" customHeight="1">
      <c r="A64" s="254"/>
      <c r="B64" s="254"/>
      <c r="C64" s="254"/>
      <c r="D64" s="254"/>
      <c r="E64" s="254"/>
      <c r="F64" s="254"/>
      <c r="G64" s="254"/>
      <c r="H64" s="254"/>
      <c r="I64" s="254"/>
      <c r="J64" s="254"/>
      <c r="K64" s="254"/>
      <c r="L64" s="254"/>
      <c r="M64" s="254"/>
      <c r="N64" s="284"/>
      <c r="O64" s="261"/>
      <c r="P64" s="261"/>
      <c r="Q64" s="275"/>
      <c r="R64" s="261"/>
      <c r="S64" s="283"/>
      <c r="T64" s="257"/>
      <c r="U64" s="257"/>
      <c r="W64" s="261"/>
      <c r="X64" s="257"/>
      <c r="Y64" s="257"/>
      <c r="Z64" s="261"/>
      <c r="AA64" s="257"/>
      <c r="AB64" s="257"/>
      <c r="AC64" s="261"/>
      <c r="AD64" s="261"/>
      <c r="AE64" s="261"/>
      <c r="AF64" s="251"/>
      <c r="AG64" s="253"/>
      <c r="AH64" s="284"/>
      <c r="AI64" s="261"/>
      <c r="AJ64" s="261"/>
      <c r="AK64" s="261"/>
      <c r="AL64" s="254"/>
      <c r="AM64" s="254"/>
      <c r="AN64" s="80"/>
    </row>
    <row r="65" spans="1:46">
      <c r="A65" s="254"/>
      <c r="B65" s="254" t="s">
        <v>67</v>
      </c>
      <c r="C65" s="254"/>
      <c r="D65" s="254"/>
      <c r="E65" s="254"/>
      <c r="F65" s="254"/>
      <c r="G65" s="254"/>
      <c r="H65" s="254"/>
      <c r="I65" s="254"/>
      <c r="J65" s="254"/>
      <c r="K65" s="254"/>
      <c r="L65" s="254"/>
      <c r="M65" s="254"/>
      <c r="N65" s="279">
        <f>定期調査報告書!$N$150</f>
        <v>0</v>
      </c>
      <c r="O65" s="261" t="s">
        <v>400</v>
      </c>
      <c r="P65" s="261"/>
      <c r="Q65" s="275"/>
      <c r="R65" s="261" t="s">
        <v>711</v>
      </c>
      <c r="S65" s="404">
        <f>定期調査報告書!S150</f>
        <v>0</v>
      </c>
      <c r="T65" s="404"/>
      <c r="U65" s="404">
        <f>定期調査報告書!U150</f>
        <v>0</v>
      </c>
      <c r="V65" s="404"/>
      <c r="W65" s="261" t="s">
        <v>373</v>
      </c>
      <c r="X65" s="404">
        <f>定期調査報告書!$X$150</f>
        <v>0</v>
      </c>
      <c r="Y65" s="404"/>
      <c r="Z65" s="261" t="s">
        <v>382</v>
      </c>
      <c r="AA65" s="404">
        <f>定期調査報告書!$AA$150</f>
        <v>0</v>
      </c>
      <c r="AB65" s="404"/>
      <c r="AC65" s="261" t="s">
        <v>419</v>
      </c>
      <c r="AD65" s="261"/>
      <c r="AE65" s="261"/>
      <c r="AF65" s="251"/>
      <c r="AG65" s="253"/>
      <c r="AH65" s="279">
        <f>定期調査報告書!$AH$150</f>
        <v>0</v>
      </c>
      <c r="AI65" s="261" t="s">
        <v>278</v>
      </c>
      <c r="AJ65" s="261"/>
      <c r="AK65" s="261"/>
      <c r="AL65" s="254"/>
      <c r="AM65" s="254"/>
      <c r="AN65" s="80"/>
    </row>
    <row r="66" spans="1:46" ht="2.25" customHeight="1">
      <c r="A66" s="254"/>
      <c r="B66" s="254"/>
      <c r="C66" s="254"/>
      <c r="D66" s="254"/>
      <c r="E66" s="254"/>
      <c r="F66" s="254"/>
      <c r="G66" s="254"/>
      <c r="H66" s="254"/>
      <c r="I66" s="254"/>
      <c r="J66" s="254"/>
      <c r="K66" s="254"/>
      <c r="L66" s="254"/>
      <c r="M66" s="254"/>
      <c r="N66" s="284"/>
      <c r="O66" s="261"/>
      <c r="P66" s="261"/>
      <c r="Q66" s="275"/>
      <c r="R66" s="261"/>
      <c r="S66" s="283"/>
      <c r="T66" s="257"/>
      <c r="U66" s="257"/>
      <c r="W66" s="261"/>
      <c r="X66" s="257"/>
      <c r="Y66" s="257"/>
      <c r="Z66" s="261"/>
      <c r="AA66" s="257"/>
      <c r="AB66" s="257"/>
      <c r="AC66" s="261"/>
      <c r="AD66" s="261"/>
      <c r="AE66" s="261"/>
      <c r="AF66" s="251"/>
      <c r="AG66" s="253"/>
      <c r="AH66" s="284"/>
      <c r="AI66" s="261"/>
      <c r="AJ66" s="261"/>
      <c r="AK66" s="261"/>
      <c r="AL66" s="254"/>
      <c r="AM66" s="254"/>
      <c r="AN66" s="80"/>
    </row>
    <row r="67" spans="1:46">
      <c r="A67" s="254"/>
      <c r="B67" s="254" t="s">
        <v>68</v>
      </c>
      <c r="C67" s="254"/>
      <c r="D67" s="254"/>
      <c r="E67" s="254"/>
      <c r="F67" s="254"/>
      <c r="G67" s="254"/>
      <c r="H67" s="254"/>
      <c r="I67" s="254"/>
      <c r="J67" s="254"/>
      <c r="K67" s="254"/>
      <c r="L67" s="254"/>
      <c r="M67" s="254"/>
      <c r="N67" s="279">
        <f>定期調査報告書!$N$152</f>
        <v>0</v>
      </c>
      <c r="O67" s="267" t="s">
        <v>400</v>
      </c>
      <c r="P67" s="261"/>
      <c r="Q67" s="275"/>
      <c r="R67" s="261" t="s">
        <v>75</v>
      </c>
      <c r="S67" s="404">
        <f>定期調査報告書!S152</f>
        <v>0</v>
      </c>
      <c r="T67" s="404"/>
      <c r="U67" s="404">
        <f>定期調査報告書!U152</f>
        <v>0</v>
      </c>
      <c r="V67" s="404"/>
      <c r="W67" s="261" t="s">
        <v>373</v>
      </c>
      <c r="X67" s="404">
        <f>定期調査報告書!$X$152</f>
        <v>0</v>
      </c>
      <c r="Y67" s="404"/>
      <c r="Z67" s="261" t="s">
        <v>382</v>
      </c>
      <c r="AA67" s="404">
        <f>定期調査報告書!$AA$152</f>
        <v>0</v>
      </c>
      <c r="AB67" s="404"/>
      <c r="AC67" s="261" t="s">
        <v>419</v>
      </c>
      <c r="AD67" s="261"/>
      <c r="AE67" s="261"/>
      <c r="AF67" s="251"/>
      <c r="AG67" s="253"/>
      <c r="AH67" s="279">
        <f>定期調査報告書!$AH$152</f>
        <v>0</v>
      </c>
      <c r="AI67" s="261" t="s">
        <v>278</v>
      </c>
      <c r="AJ67" s="261"/>
      <c r="AK67" s="261"/>
      <c r="AL67" s="254"/>
      <c r="AM67" s="254"/>
      <c r="AN67" s="80"/>
      <c r="AO67" s="80"/>
      <c r="AP67" s="80"/>
      <c r="AQ67" s="80"/>
      <c r="AR67" s="80"/>
      <c r="AS67" s="80"/>
      <c r="AT67" s="80"/>
    </row>
    <row r="68" spans="1:46" ht="2.25" customHeight="1">
      <c r="A68" s="254"/>
      <c r="B68" s="254"/>
      <c r="C68" s="254"/>
      <c r="D68" s="254"/>
      <c r="E68" s="254"/>
      <c r="F68" s="254"/>
      <c r="G68" s="254"/>
      <c r="H68" s="254"/>
      <c r="I68" s="254"/>
      <c r="J68" s="254"/>
      <c r="K68" s="254"/>
      <c r="L68" s="254"/>
      <c r="M68" s="254"/>
      <c r="N68" s="254"/>
      <c r="O68" s="261"/>
      <c r="P68" s="261"/>
      <c r="Q68" s="275"/>
      <c r="R68" s="261"/>
      <c r="S68" s="283"/>
      <c r="T68" s="257"/>
      <c r="U68" s="257"/>
      <c r="W68" s="261"/>
      <c r="X68" s="257"/>
      <c r="Y68" s="257"/>
      <c r="Z68" s="261"/>
      <c r="AA68" s="257"/>
      <c r="AB68" s="257"/>
      <c r="AC68" s="261"/>
      <c r="AD68" s="261"/>
      <c r="AE68" s="261"/>
      <c r="AF68" s="251"/>
      <c r="AG68" s="253"/>
      <c r="AH68" s="254"/>
      <c r="AI68" s="261"/>
      <c r="AJ68" s="261"/>
      <c r="AK68" s="261"/>
      <c r="AL68" s="254"/>
      <c r="AM68" s="254"/>
      <c r="AN68" s="80"/>
      <c r="AO68" s="80"/>
      <c r="AP68" s="80"/>
      <c r="AQ68" s="80"/>
      <c r="AR68" s="80"/>
      <c r="AS68" s="80"/>
      <c r="AT68" s="80"/>
    </row>
    <row r="69" spans="1:46">
      <c r="A69" s="254"/>
      <c r="B69" s="254" t="s">
        <v>675</v>
      </c>
      <c r="C69" s="254"/>
      <c r="D69" s="254"/>
      <c r="E69" s="254"/>
      <c r="F69" s="254"/>
      <c r="G69" s="254"/>
      <c r="H69" s="254"/>
      <c r="I69" s="254"/>
      <c r="J69" s="254"/>
      <c r="K69" s="254"/>
      <c r="L69" s="254"/>
      <c r="M69" s="254"/>
      <c r="N69" s="279">
        <f>定期調査報告書!$N$154</f>
        <v>0</v>
      </c>
      <c r="O69" s="267" t="s">
        <v>400</v>
      </c>
      <c r="P69" s="261"/>
      <c r="Q69" s="275"/>
      <c r="R69" s="261" t="s">
        <v>75</v>
      </c>
      <c r="S69" s="404">
        <f>定期調査報告書!S154</f>
        <v>0</v>
      </c>
      <c r="T69" s="404"/>
      <c r="U69" s="404">
        <f>定期調査報告書!U154</f>
        <v>0</v>
      </c>
      <c r="V69" s="404"/>
      <c r="W69" s="261" t="s">
        <v>373</v>
      </c>
      <c r="X69" s="404">
        <f>定期調査報告書!$X$154</f>
        <v>0</v>
      </c>
      <c r="Y69" s="404"/>
      <c r="Z69" s="261" t="s">
        <v>382</v>
      </c>
      <c r="AA69" s="404">
        <f>定期調査報告書!$AA$154</f>
        <v>0</v>
      </c>
      <c r="AB69" s="404"/>
      <c r="AC69" s="261" t="s">
        <v>419</v>
      </c>
      <c r="AD69" s="261"/>
      <c r="AE69" s="261"/>
      <c r="AF69" s="251"/>
      <c r="AG69" s="253"/>
      <c r="AH69" s="279">
        <f>定期調査報告書!$AH$154</f>
        <v>0</v>
      </c>
      <c r="AI69" s="261" t="s">
        <v>278</v>
      </c>
      <c r="AJ69" s="261"/>
      <c r="AK69" s="261"/>
      <c r="AL69" s="254"/>
      <c r="AM69" s="254"/>
      <c r="AN69" s="80"/>
      <c r="AO69" s="80"/>
      <c r="AP69" s="80"/>
      <c r="AQ69" s="80"/>
      <c r="AR69" s="80"/>
      <c r="AS69" s="80"/>
      <c r="AT69" s="80"/>
    </row>
    <row r="70" spans="1:46" ht="2.25" customHeight="1">
      <c r="A70" s="254"/>
      <c r="B70" s="254"/>
      <c r="C70" s="254"/>
      <c r="D70" s="254"/>
      <c r="E70" s="254"/>
      <c r="F70" s="254"/>
      <c r="G70" s="254"/>
      <c r="H70" s="254"/>
      <c r="I70" s="254"/>
      <c r="J70" s="254"/>
      <c r="K70" s="254"/>
      <c r="L70" s="254"/>
      <c r="M70" s="254"/>
      <c r="N70" s="285"/>
      <c r="O70" s="254"/>
      <c r="P70" s="254"/>
      <c r="Q70" s="251"/>
      <c r="R70" s="254"/>
      <c r="S70" s="257"/>
      <c r="T70" s="251"/>
      <c r="U70" s="253"/>
      <c r="V70" s="254"/>
      <c r="W70" s="254"/>
      <c r="X70" s="254"/>
      <c r="Y70" s="254"/>
      <c r="Z70" s="254"/>
      <c r="AA70" s="254"/>
      <c r="AB70" s="254"/>
      <c r="AC70" s="254"/>
      <c r="AD70" s="254"/>
      <c r="AE70" s="251"/>
      <c r="AF70" s="251"/>
      <c r="AG70" s="253"/>
      <c r="AH70" s="285"/>
      <c r="AI70" s="254"/>
      <c r="AJ70" s="254"/>
      <c r="AK70" s="254"/>
      <c r="AL70" s="254"/>
      <c r="AM70" s="254"/>
      <c r="AN70" s="80"/>
      <c r="AO70" s="80"/>
      <c r="AP70" s="80"/>
      <c r="AQ70" s="80"/>
      <c r="AR70" s="80"/>
      <c r="AS70" s="80"/>
      <c r="AT70" s="80"/>
    </row>
    <row r="71" spans="1:46">
      <c r="A71" s="286" t="s">
        <v>332</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6"/>
      <c r="AH71" s="256"/>
      <c r="AI71" s="256"/>
      <c r="AJ71" s="256"/>
      <c r="AK71" s="256"/>
      <c r="AL71" s="256"/>
      <c r="AM71" s="256"/>
      <c r="AN71" s="80"/>
      <c r="AO71" s="80"/>
      <c r="AP71" s="80"/>
      <c r="AQ71" s="80"/>
      <c r="AR71" s="80"/>
      <c r="AS71" s="80"/>
      <c r="AT71" s="80"/>
    </row>
    <row r="72" spans="1:46">
      <c r="A72" s="254"/>
      <c r="B72" s="254" t="s">
        <v>359</v>
      </c>
      <c r="C72" s="254"/>
      <c r="D72" s="254"/>
      <c r="E72" s="254"/>
      <c r="F72" s="254"/>
      <c r="G72" s="254"/>
      <c r="H72" s="254"/>
      <c r="I72" s="254"/>
      <c r="J72" s="254"/>
      <c r="K72" s="254"/>
      <c r="L72" s="254"/>
      <c r="M72" s="254"/>
      <c r="N72" s="254"/>
      <c r="O72" s="254"/>
      <c r="P72" s="279">
        <f>定期調査報告書!$P$202</f>
        <v>0</v>
      </c>
      <c r="Q72" s="261" t="s">
        <v>297</v>
      </c>
      <c r="R72" s="261"/>
      <c r="S72" s="261"/>
      <c r="T72" s="279">
        <f>定期調査報告書!$T$202</f>
        <v>0</v>
      </c>
      <c r="U72" s="261" t="s">
        <v>269</v>
      </c>
      <c r="V72" s="254"/>
      <c r="W72" s="254"/>
      <c r="X72" s="254"/>
      <c r="Y72" s="254"/>
      <c r="Z72" s="254"/>
      <c r="AA72" s="254"/>
      <c r="AB72" s="254"/>
      <c r="AC72" s="254"/>
      <c r="AD72" s="254"/>
      <c r="AE72" s="254"/>
      <c r="AF72" s="254"/>
      <c r="AG72" s="254"/>
      <c r="AH72" s="254"/>
      <c r="AI72" s="254"/>
      <c r="AJ72" s="254"/>
      <c r="AK72" s="254"/>
      <c r="AL72" s="254"/>
      <c r="AM72" s="254"/>
      <c r="AN72" s="80"/>
      <c r="AO72" s="80"/>
      <c r="AP72" s="80"/>
      <c r="AQ72" s="80"/>
      <c r="AR72" s="80"/>
      <c r="AS72" s="80"/>
      <c r="AT72" s="80"/>
    </row>
    <row r="73" spans="1:46" ht="2.25" customHeight="1">
      <c r="A73" s="254"/>
      <c r="B73" s="254"/>
      <c r="C73" s="254"/>
      <c r="D73" s="254"/>
      <c r="E73" s="254"/>
      <c r="F73" s="254"/>
      <c r="G73" s="254"/>
      <c r="H73" s="254"/>
      <c r="I73" s="254"/>
      <c r="J73" s="254"/>
      <c r="K73" s="254"/>
      <c r="L73" s="254"/>
      <c r="M73" s="254"/>
      <c r="N73" s="254"/>
      <c r="O73" s="254"/>
      <c r="P73" s="284"/>
      <c r="Q73" s="261"/>
      <c r="R73" s="261"/>
      <c r="S73" s="261"/>
      <c r="T73" s="284"/>
      <c r="U73" s="261"/>
      <c r="V73" s="254"/>
      <c r="W73" s="254"/>
      <c r="X73" s="254"/>
      <c r="Y73" s="254"/>
      <c r="Z73" s="254"/>
      <c r="AA73" s="254"/>
      <c r="AB73" s="254"/>
      <c r="AC73" s="254"/>
      <c r="AD73" s="254"/>
      <c r="AE73" s="254"/>
      <c r="AF73" s="254"/>
      <c r="AG73" s="254"/>
      <c r="AH73" s="254"/>
      <c r="AI73" s="254"/>
      <c r="AJ73" s="254"/>
      <c r="AK73" s="254"/>
      <c r="AL73" s="254"/>
      <c r="AM73" s="254"/>
      <c r="AN73" s="80"/>
      <c r="AO73" s="80"/>
      <c r="AP73" s="80"/>
      <c r="AQ73" s="80"/>
      <c r="AR73" s="80"/>
      <c r="AS73" s="80"/>
      <c r="AT73" s="80"/>
    </row>
    <row r="74" spans="1:46" ht="12" customHeight="1">
      <c r="A74" s="254"/>
      <c r="B74" s="254" t="s">
        <v>70</v>
      </c>
      <c r="C74" s="254"/>
      <c r="D74" s="254"/>
      <c r="E74" s="254"/>
      <c r="F74" s="254"/>
      <c r="G74" s="254"/>
      <c r="H74" s="254"/>
      <c r="I74" s="254"/>
      <c r="J74" s="254"/>
      <c r="K74" s="254"/>
      <c r="L74" s="254"/>
      <c r="M74" s="254"/>
      <c r="N74" s="254"/>
      <c r="O74" s="254"/>
      <c r="P74" s="279">
        <f>定期調査報告書!$P$204</f>
        <v>0</v>
      </c>
      <c r="Q74" s="261" t="s">
        <v>297</v>
      </c>
      <c r="R74" s="261"/>
      <c r="S74" s="261"/>
      <c r="T74" s="279">
        <f>定期調査報告書!$T$204</f>
        <v>0</v>
      </c>
      <c r="U74" s="261" t="s">
        <v>269</v>
      </c>
      <c r="V74" s="254"/>
      <c r="W74" s="254"/>
      <c r="X74" s="254"/>
      <c r="Y74" s="254"/>
      <c r="Z74" s="254"/>
      <c r="AA74" s="254"/>
      <c r="AB74" s="254"/>
      <c r="AC74" s="254"/>
      <c r="AD74" s="254"/>
      <c r="AE74" s="254"/>
      <c r="AF74" s="254"/>
      <c r="AG74" s="254"/>
      <c r="AH74" s="254"/>
      <c r="AI74" s="254"/>
      <c r="AJ74" s="254"/>
      <c r="AK74" s="254"/>
      <c r="AL74" s="254"/>
      <c r="AM74" s="254"/>
      <c r="AN74" s="80"/>
      <c r="AO74" s="80"/>
      <c r="AP74" s="80"/>
      <c r="AQ74" s="80"/>
      <c r="AR74" s="80"/>
      <c r="AS74" s="80"/>
      <c r="AT74" s="80"/>
    </row>
    <row r="75" spans="1:46" ht="2.25" customHeight="1">
      <c r="A75" s="254"/>
      <c r="B75" s="254"/>
      <c r="C75" s="254"/>
      <c r="D75" s="254"/>
      <c r="E75" s="254"/>
      <c r="F75" s="254"/>
      <c r="G75" s="254"/>
      <c r="H75" s="254"/>
      <c r="I75" s="254"/>
      <c r="J75" s="254"/>
      <c r="K75" s="254"/>
      <c r="L75" s="254"/>
      <c r="M75" s="254"/>
      <c r="N75" s="254"/>
      <c r="O75" s="254"/>
      <c r="P75" s="287"/>
      <c r="Q75" s="261"/>
      <c r="R75" s="261"/>
      <c r="S75" s="261"/>
      <c r="T75" s="287"/>
      <c r="U75" s="261"/>
      <c r="V75" s="254"/>
      <c r="W75" s="254"/>
      <c r="X75" s="254"/>
      <c r="Y75" s="254"/>
      <c r="Z75" s="254"/>
      <c r="AA75" s="254"/>
      <c r="AB75" s="254"/>
      <c r="AC75" s="254"/>
      <c r="AD75" s="254"/>
      <c r="AE75" s="254"/>
      <c r="AF75" s="254"/>
      <c r="AG75" s="254"/>
      <c r="AH75" s="254"/>
      <c r="AI75" s="254"/>
      <c r="AJ75" s="254"/>
      <c r="AK75" s="254"/>
      <c r="AL75" s="254"/>
      <c r="AM75" s="254"/>
      <c r="AN75" s="80"/>
      <c r="AO75" s="80"/>
      <c r="AP75" s="80"/>
      <c r="AQ75" s="80"/>
      <c r="AR75" s="80"/>
      <c r="AS75" s="80"/>
      <c r="AT75" s="80"/>
    </row>
    <row r="76" spans="1:46">
      <c r="A76" s="254"/>
      <c r="B76" s="254" t="s">
        <v>659</v>
      </c>
      <c r="C76" s="254"/>
      <c r="D76" s="254"/>
      <c r="E76" s="254"/>
      <c r="F76" s="254"/>
      <c r="G76" s="254"/>
      <c r="H76" s="254"/>
      <c r="I76" s="254"/>
      <c r="J76" s="254"/>
      <c r="K76" s="421"/>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254"/>
      <c r="AN76" s="80"/>
      <c r="AO76" s="80"/>
      <c r="AP76" s="80"/>
      <c r="AQ76" s="80"/>
      <c r="AR76" s="80"/>
      <c r="AS76" s="80"/>
      <c r="AT76" s="80"/>
    </row>
    <row r="77" spans="1:46" ht="2.25" customHeight="1">
      <c r="A77" s="251"/>
      <c r="B77" s="251"/>
      <c r="C77" s="251"/>
      <c r="D77" s="251"/>
      <c r="E77" s="251"/>
      <c r="F77" s="251"/>
      <c r="G77" s="251"/>
      <c r="H77" s="251"/>
      <c r="I77" s="251"/>
      <c r="J77" s="251"/>
      <c r="K77" s="251"/>
      <c r="L77" s="251"/>
      <c r="M77" s="251"/>
      <c r="N77" s="251"/>
      <c r="O77" s="251"/>
      <c r="P77" s="288"/>
      <c r="Q77" s="261"/>
      <c r="R77" s="261"/>
      <c r="S77" s="261"/>
      <c r="T77" s="251"/>
      <c r="U77" s="251"/>
      <c r="V77" s="251"/>
      <c r="W77" s="251"/>
      <c r="X77" s="251"/>
      <c r="Y77" s="251"/>
      <c r="Z77" s="251"/>
      <c r="AA77" s="251"/>
      <c r="AB77" s="251"/>
      <c r="AC77" s="251"/>
      <c r="AD77" s="251"/>
      <c r="AE77" s="251"/>
      <c r="AF77" s="251"/>
      <c r="AG77" s="253"/>
      <c r="AH77" s="253"/>
      <c r="AI77" s="253"/>
      <c r="AJ77" s="253"/>
      <c r="AK77" s="253"/>
      <c r="AL77" s="253"/>
      <c r="AM77" s="253"/>
      <c r="AN77" s="80"/>
      <c r="AO77" s="80"/>
      <c r="AP77" s="80"/>
      <c r="AQ77" s="80"/>
      <c r="AR77" s="80"/>
      <c r="AS77" s="80"/>
      <c r="AT77" s="80"/>
    </row>
    <row r="78" spans="1:46">
      <c r="A78" s="254"/>
      <c r="B78" s="254" t="s">
        <v>69</v>
      </c>
      <c r="C78" s="254"/>
      <c r="D78" s="254"/>
      <c r="E78" s="254"/>
      <c r="F78" s="254"/>
      <c r="G78" s="254"/>
      <c r="H78" s="254"/>
      <c r="I78" s="254"/>
      <c r="J78" s="254"/>
      <c r="K78" s="279">
        <f>定期調査報告書!$K$206</f>
        <v>0</v>
      </c>
      <c r="L78" s="261" t="s">
        <v>361</v>
      </c>
      <c r="M78" s="261"/>
      <c r="N78" s="261"/>
      <c r="O78" s="254"/>
      <c r="P78" s="279">
        <f>定期調査報告書!$P$206</f>
        <v>0</v>
      </c>
      <c r="Q78" s="261" t="s">
        <v>403</v>
      </c>
      <c r="R78" s="261"/>
      <c r="S78" s="261"/>
      <c r="T78" s="254"/>
      <c r="U78" s="261" t="s">
        <v>713</v>
      </c>
      <c r="V78" s="404">
        <f>定期調査報告書!U206</f>
        <v>0</v>
      </c>
      <c r="W78" s="404"/>
      <c r="X78" s="404">
        <f>定期調査報告書!W206</f>
        <v>0</v>
      </c>
      <c r="Y78" s="404"/>
      <c r="Z78" s="254" t="s">
        <v>373</v>
      </c>
      <c r="AA78" s="404">
        <f>定期調査報告書!Z206</f>
        <v>0</v>
      </c>
      <c r="AB78" s="404"/>
      <c r="AC78" s="261" t="s">
        <v>372</v>
      </c>
      <c r="AD78" s="261" t="s">
        <v>404</v>
      </c>
      <c r="AE78" s="261"/>
      <c r="AF78" s="275"/>
      <c r="AG78" s="261"/>
      <c r="AH78" s="261"/>
      <c r="AI78" s="289"/>
      <c r="AJ78" s="253"/>
      <c r="AK78" s="253"/>
      <c r="AL78" s="253"/>
      <c r="AM78" s="253"/>
      <c r="AN78" s="80"/>
      <c r="AO78" s="80"/>
    </row>
    <row r="79" spans="1:46" s="80" customFormat="1" ht="2.25" customHeight="1">
      <c r="A79" s="251"/>
      <c r="B79" s="251"/>
      <c r="C79" s="251"/>
      <c r="D79" s="251"/>
      <c r="E79" s="251"/>
      <c r="F79" s="251"/>
      <c r="G79" s="251"/>
      <c r="H79" s="251"/>
      <c r="I79" s="251"/>
      <c r="J79" s="251"/>
      <c r="K79" s="290"/>
      <c r="L79" s="251"/>
      <c r="M79" s="251"/>
      <c r="N79" s="251"/>
      <c r="O79" s="251"/>
      <c r="P79" s="289"/>
      <c r="Q79" s="251"/>
      <c r="R79" s="251"/>
      <c r="S79" s="251"/>
      <c r="T79" s="251"/>
      <c r="U79" s="251"/>
      <c r="V79" s="251"/>
      <c r="W79" s="251"/>
      <c r="X79" s="251"/>
      <c r="Y79" s="251"/>
      <c r="Z79" s="251"/>
      <c r="AA79" s="251"/>
      <c r="AB79" s="251"/>
      <c r="AC79" s="251"/>
      <c r="AD79" s="251"/>
      <c r="AE79" s="251"/>
      <c r="AF79" s="251"/>
      <c r="AG79" s="253"/>
      <c r="AH79" s="253"/>
      <c r="AI79" s="289"/>
      <c r="AJ79" s="253"/>
      <c r="AK79" s="253"/>
      <c r="AL79" s="253"/>
      <c r="AM79" s="253"/>
    </row>
    <row r="80" spans="1:46">
      <c r="A80" s="251"/>
      <c r="B80" s="251"/>
      <c r="C80" s="251"/>
      <c r="D80" s="251"/>
      <c r="E80" s="251"/>
      <c r="F80" s="251"/>
      <c r="G80" s="251"/>
      <c r="H80" s="251"/>
      <c r="I80" s="251"/>
      <c r="J80" s="251"/>
      <c r="K80" s="279">
        <f>定期調査報告書!$AI$206</f>
        <v>0</v>
      </c>
      <c r="L80" s="254" t="s">
        <v>412</v>
      </c>
      <c r="M80" s="254"/>
      <c r="N80" s="253"/>
      <c r="O80" s="251"/>
      <c r="P80" s="251" t="s">
        <v>330</v>
      </c>
      <c r="Q80" s="251"/>
      <c r="R80" s="251"/>
      <c r="S80" s="251"/>
      <c r="T80" s="469"/>
      <c r="U80" s="470"/>
      <c r="V80" s="470"/>
      <c r="W80" s="470"/>
      <c r="X80" s="470"/>
      <c r="Y80" s="470"/>
      <c r="Z80" s="470"/>
      <c r="AA80" s="470"/>
      <c r="AB80" s="470"/>
      <c r="AC80" s="470"/>
      <c r="AD80" s="470"/>
      <c r="AE80" s="470"/>
      <c r="AF80" s="470"/>
      <c r="AG80" s="470"/>
      <c r="AH80" s="470"/>
      <c r="AI80" s="470"/>
      <c r="AJ80" s="470"/>
      <c r="AK80" s="470"/>
      <c r="AL80" s="470"/>
      <c r="AM80" s="253" t="s">
        <v>331</v>
      </c>
      <c r="AN80" s="80"/>
      <c r="AO80" s="80"/>
      <c r="AP80" s="80"/>
      <c r="AQ80" s="80"/>
      <c r="AR80" s="80"/>
      <c r="AS80" s="80"/>
      <c r="AT80" s="80"/>
    </row>
    <row r="81" spans="1:46" ht="2.25" customHeight="1">
      <c r="A81" s="291"/>
      <c r="B81" s="291"/>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1"/>
      <c r="AE81" s="292"/>
      <c r="AF81" s="293"/>
      <c r="AG81" s="293"/>
      <c r="AH81" s="293"/>
      <c r="AI81" s="293"/>
      <c r="AJ81" s="293"/>
      <c r="AK81" s="293"/>
      <c r="AL81" s="293"/>
      <c r="AM81" s="294"/>
      <c r="AN81" s="80"/>
      <c r="AO81" s="80"/>
      <c r="AP81" s="80"/>
      <c r="AQ81" s="80"/>
      <c r="AR81" s="80"/>
      <c r="AS81" s="80"/>
      <c r="AT81" s="80"/>
    </row>
    <row r="82" spans="1:46">
      <c r="A82" s="467" t="s">
        <v>263</v>
      </c>
      <c r="B82" s="467"/>
      <c r="C82" s="467"/>
      <c r="D82" s="467"/>
      <c r="E82" s="467"/>
      <c r="F82" s="467"/>
      <c r="G82" s="467"/>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8"/>
      <c r="AG82" s="468"/>
      <c r="AH82" s="468"/>
      <c r="AI82" s="468"/>
      <c r="AJ82" s="468"/>
      <c r="AK82" s="468"/>
      <c r="AL82" s="468"/>
      <c r="AM82" s="468"/>
    </row>
    <row r="83" spans="1:46" ht="12.75" customHeight="1">
      <c r="A83" s="291" t="s">
        <v>264</v>
      </c>
      <c r="B83" s="291"/>
      <c r="C83" s="291"/>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4"/>
      <c r="AH83" s="294"/>
      <c r="AI83" s="294"/>
      <c r="AJ83" s="294"/>
      <c r="AK83" s="294"/>
      <c r="AL83" s="294"/>
      <c r="AM83" s="294"/>
    </row>
    <row r="84" spans="1:46">
      <c r="A84" s="251" t="s">
        <v>265</v>
      </c>
      <c r="B84" s="251"/>
      <c r="C84" s="251"/>
      <c r="D84" s="251"/>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3"/>
      <c r="AH84" s="253"/>
      <c r="AI84" s="253"/>
      <c r="AJ84" s="253"/>
      <c r="AK84" s="253"/>
      <c r="AL84" s="253"/>
      <c r="AM84" s="253"/>
    </row>
    <row r="85" spans="1:46">
      <c r="A85" s="254"/>
      <c r="B85" s="254" t="s">
        <v>660</v>
      </c>
      <c r="C85" s="254"/>
      <c r="D85" s="254"/>
      <c r="E85" s="254"/>
      <c r="F85" s="254"/>
      <c r="G85" s="254"/>
      <c r="H85" s="254"/>
      <c r="I85" s="254"/>
      <c r="J85" s="254"/>
      <c r="K85" s="254"/>
      <c r="L85" s="279">
        <f>定期調査報告書!$L$68</f>
        <v>0</v>
      </c>
      <c r="M85" s="261" t="s">
        <v>286</v>
      </c>
      <c r="N85" s="254"/>
      <c r="O85" s="254"/>
      <c r="P85" s="254"/>
      <c r="Q85" s="254"/>
      <c r="R85" s="279">
        <f>定期調査報告書!$R$68</f>
        <v>0</v>
      </c>
      <c r="S85" s="261" t="s">
        <v>270</v>
      </c>
      <c r="T85" s="254"/>
      <c r="U85" s="254"/>
      <c r="V85" s="254"/>
      <c r="W85" s="254"/>
      <c r="X85" s="254"/>
      <c r="Y85" s="254"/>
      <c r="Z85" s="254"/>
      <c r="AA85" s="254"/>
      <c r="AB85" s="254"/>
      <c r="AC85" s="254"/>
      <c r="AD85" s="254"/>
      <c r="AE85" s="254"/>
      <c r="AF85" s="254"/>
      <c r="AG85" s="254"/>
      <c r="AH85" s="254"/>
      <c r="AI85" s="254"/>
      <c r="AJ85" s="254"/>
      <c r="AK85" s="254"/>
      <c r="AL85" s="254"/>
      <c r="AM85" s="254"/>
    </row>
    <row r="86" spans="1:46" ht="2.25" customHeight="1">
      <c r="A86" s="254"/>
      <c r="B86" s="254"/>
      <c r="C86" s="254"/>
      <c r="D86" s="254"/>
      <c r="E86" s="254"/>
      <c r="F86" s="254"/>
      <c r="G86" s="254"/>
      <c r="H86" s="254"/>
      <c r="I86" s="254"/>
      <c r="J86" s="254"/>
      <c r="K86" s="254"/>
      <c r="L86" s="28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row>
    <row r="87" spans="1:46">
      <c r="A87" s="254"/>
      <c r="B87" s="254" t="s">
        <v>287</v>
      </c>
      <c r="C87" s="254"/>
      <c r="D87" s="254"/>
      <c r="E87" s="254"/>
      <c r="F87" s="254"/>
      <c r="G87" s="254"/>
      <c r="H87" s="254"/>
      <c r="I87" s="254"/>
      <c r="J87" s="254"/>
      <c r="K87" s="254"/>
      <c r="L87" s="279">
        <f>定期調査報告書!$L$70</f>
        <v>0</v>
      </c>
      <c r="M87" s="267" t="s">
        <v>383</v>
      </c>
      <c r="N87" s="253"/>
      <c r="O87" s="253"/>
      <c r="P87" s="419">
        <f>定期調査報告書!$P$70</f>
        <v>0</v>
      </c>
      <c r="Q87" s="419"/>
      <c r="R87" s="419"/>
      <c r="S87" s="419"/>
      <c r="T87" s="419"/>
      <c r="U87" s="419"/>
      <c r="V87" s="419"/>
      <c r="W87" s="253" t="s">
        <v>395</v>
      </c>
      <c r="X87" s="253"/>
      <c r="Y87" s="254"/>
      <c r="Z87" s="254"/>
      <c r="AA87" s="254"/>
      <c r="AB87" s="254"/>
      <c r="AC87" s="254"/>
      <c r="AD87" s="254"/>
      <c r="AE87" s="254"/>
      <c r="AF87" s="279">
        <f>定期調査報告書!$AF$70</f>
        <v>0</v>
      </c>
      <c r="AG87" s="261" t="s">
        <v>271</v>
      </c>
      <c r="AH87" s="254"/>
      <c r="AI87" s="254"/>
      <c r="AJ87" s="254"/>
      <c r="AK87" s="254"/>
      <c r="AL87" s="254"/>
      <c r="AM87" s="254"/>
    </row>
    <row r="88" spans="1:46">
      <c r="A88" s="295"/>
      <c r="B88" s="295" t="s">
        <v>257</v>
      </c>
      <c r="C88" s="295"/>
      <c r="D88" s="295"/>
      <c r="E88" s="295"/>
      <c r="F88" s="295"/>
      <c r="G88" s="295"/>
      <c r="H88" s="295"/>
      <c r="I88" s="295"/>
      <c r="J88" s="295"/>
      <c r="K88" s="420">
        <f>定期調査報告書!$K$71</f>
        <v>0</v>
      </c>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row>
    <row r="89" spans="1:46">
      <c r="A89" s="296" t="s">
        <v>266</v>
      </c>
      <c r="B89" s="251"/>
      <c r="C89" s="251"/>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3"/>
      <c r="AH89" s="253"/>
      <c r="AI89" s="253"/>
      <c r="AJ89" s="253"/>
      <c r="AK89" s="253"/>
      <c r="AL89" s="253"/>
      <c r="AM89" s="253"/>
    </row>
    <row r="90" spans="1:46">
      <c r="A90" s="254"/>
      <c r="B90" s="254" t="s">
        <v>288</v>
      </c>
      <c r="C90" s="254"/>
      <c r="D90" s="254"/>
      <c r="E90" s="254"/>
      <c r="F90" s="254"/>
      <c r="G90" s="254"/>
      <c r="H90" s="254"/>
      <c r="I90" s="279">
        <f>定期調査報告書!$I$73</f>
        <v>0</v>
      </c>
      <c r="J90" s="261" t="s">
        <v>289</v>
      </c>
      <c r="K90" s="261"/>
      <c r="L90" s="261"/>
      <c r="M90" s="261"/>
      <c r="N90" s="261"/>
      <c r="O90" s="261"/>
      <c r="P90" s="261"/>
      <c r="Q90" s="254"/>
      <c r="R90" s="254"/>
      <c r="S90" s="254"/>
      <c r="T90" s="254"/>
      <c r="U90" s="254"/>
      <c r="V90" s="279">
        <f>定期調査報告書!$V$73</f>
        <v>0</v>
      </c>
      <c r="W90" s="261" t="s">
        <v>272</v>
      </c>
      <c r="X90" s="254"/>
      <c r="Y90" s="254"/>
      <c r="Z90" s="254"/>
      <c r="AA90" s="254"/>
      <c r="AB90" s="254"/>
      <c r="AC90" s="254"/>
      <c r="AD90" s="254"/>
      <c r="AE90" s="254"/>
      <c r="AF90" s="254"/>
      <c r="AG90" s="254"/>
      <c r="AH90" s="254"/>
      <c r="AI90" s="254"/>
      <c r="AJ90" s="254"/>
      <c r="AK90" s="254"/>
      <c r="AL90" s="254"/>
      <c r="AM90" s="254"/>
    </row>
    <row r="91" spans="1:46" ht="2.25" customHeight="1">
      <c r="A91" s="254"/>
      <c r="B91" s="254"/>
      <c r="C91" s="254"/>
      <c r="D91" s="254"/>
      <c r="E91" s="254"/>
      <c r="F91" s="254"/>
      <c r="G91" s="254"/>
      <c r="H91" s="254"/>
      <c r="I91" s="284"/>
      <c r="J91" s="261"/>
      <c r="K91" s="261"/>
      <c r="L91" s="261"/>
      <c r="M91" s="261"/>
      <c r="N91" s="261"/>
      <c r="O91" s="297"/>
      <c r="P91" s="261"/>
      <c r="Q91" s="254"/>
      <c r="R91" s="254"/>
      <c r="S91" s="254"/>
      <c r="T91" s="254"/>
      <c r="U91" s="254"/>
      <c r="V91" s="284"/>
      <c r="W91" s="261"/>
      <c r="X91" s="254"/>
      <c r="Y91" s="254"/>
      <c r="Z91" s="254"/>
      <c r="AA91" s="254"/>
      <c r="AB91" s="254"/>
      <c r="AC91" s="254"/>
      <c r="AD91" s="254"/>
      <c r="AE91" s="254"/>
      <c r="AF91" s="254"/>
      <c r="AG91" s="254"/>
      <c r="AH91" s="254"/>
      <c r="AI91" s="254"/>
      <c r="AJ91" s="254"/>
      <c r="AK91" s="254"/>
      <c r="AL91" s="254"/>
      <c r="AM91" s="254"/>
    </row>
    <row r="92" spans="1:46">
      <c r="A92" s="254"/>
      <c r="B92" s="254"/>
      <c r="C92" s="254"/>
      <c r="D92" s="254"/>
      <c r="E92" s="254"/>
      <c r="F92" s="254"/>
      <c r="G92" s="254"/>
      <c r="H92" s="254"/>
      <c r="I92" s="279">
        <f>定期調査報告書!$I$75</f>
        <v>0</v>
      </c>
      <c r="J92" s="261" t="s">
        <v>273</v>
      </c>
      <c r="K92" s="261"/>
      <c r="L92" s="261"/>
      <c r="M92" s="261"/>
      <c r="N92" s="261"/>
      <c r="O92" s="261"/>
      <c r="P92" s="261"/>
      <c r="Q92" s="254"/>
      <c r="R92" s="254"/>
      <c r="S92" s="254"/>
      <c r="T92" s="254"/>
      <c r="U92" s="254"/>
      <c r="V92" s="279">
        <f>定期調査報告書!$V$75</f>
        <v>0</v>
      </c>
      <c r="W92" s="267" t="s">
        <v>383</v>
      </c>
      <c r="X92" s="253"/>
      <c r="Y92" s="253"/>
      <c r="Z92" s="419">
        <f>定期調査報告書!$Z$75</f>
        <v>0</v>
      </c>
      <c r="AA92" s="419"/>
      <c r="AB92" s="419"/>
      <c r="AC92" s="419"/>
      <c r="AD92" s="419"/>
      <c r="AE92" s="419"/>
      <c r="AF92" s="419"/>
      <c r="AG92" s="419"/>
      <c r="AH92" s="419"/>
      <c r="AI92" s="419"/>
      <c r="AJ92" s="254" t="s">
        <v>395</v>
      </c>
      <c r="AK92" s="254"/>
      <c r="AL92" s="254"/>
      <c r="AM92" s="254"/>
    </row>
    <row r="93" spans="1:46">
      <c r="A93" s="254"/>
      <c r="B93" s="254" t="s">
        <v>390</v>
      </c>
      <c r="C93" s="254"/>
      <c r="D93" s="254"/>
      <c r="E93" s="254"/>
      <c r="F93" s="254"/>
      <c r="G93" s="254"/>
      <c r="H93" s="254" t="s">
        <v>391</v>
      </c>
      <c r="I93" s="254"/>
      <c r="J93" s="451">
        <f>定期調査報告書!$J$76</f>
        <v>0</v>
      </c>
      <c r="K93" s="451"/>
      <c r="L93" s="451"/>
      <c r="M93" s="451"/>
      <c r="N93" s="254" t="s">
        <v>392</v>
      </c>
      <c r="O93" s="254"/>
      <c r="P93" s="254"/>
      <c r="Q93" s="254" t="s">
        <v>393</v>
      </c>
      <c r="R93" s="254"/>
      <c r="S93" s="451">
        <f>定期調査報告書!$S$76</f>
        <v>0</v>
      </c>
      <c r="T93" s="451"/>
      <c r="U93" s="451"/>
      <c r="V93" s="451"/>
      <c r="W93" s="254" t="s">
        <v>392</v>
      </c>
      <c r="X93" s="254"/>
      <c r="Y93" s="254"/>
      <c r="Z93" s="254"/>
      <c r="AA93" s="254"/>
      <c r="AB93" s="254"/>
      <c r="AC93" s="254"/>
      <c r="AD93" s="254"/>
      <c r="AE93" s="254"/>
      <c r="AF93" s="254"/>
      <c r="AG93" s="254"/>
      <c r="AH93" s="254"/>
      <c r="AI93" s="254"/>
      <c r="AJ93" s="254"/>
      <c r="AK93" s="254"/>
      <c r="AL93" s="254"/>
      <c r="AM93" s="254"/>
    </row>
    <row r="94" spans="1:46">
      <c r="A94" s="254"/>
      <c r="B94" s="254" t="s">
        <v>387</v>
      </c>
      <c r="C94" s="254"/>
      <c r="D94" s="254"/>
      <c r="E94" s="254"/>
      <c r="F94" s="254"/>
      <c r="G94" s="254"/>
      <c r="H94" s="254"/>
      <c r="I94" s="412">
        <f>定期調査報告書!$I$77</f>
        <v>0</v>
      </c>
      <c r="J94" s="423"/>
      <c r="K94" s="423"/>
      <c r="L94" s="423"/>
      <c r="M94" s="423"/>
      <c r="N94" s="423"/>
      <c r="O94" s="423"/>
      <c r="P94" s="254" t="s">
        <v>709</v>
      </c>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row>
    <row r="95" spans="1:46">
      <c r="A95" s="254"/>
      <c r="B95" s="254" t="s">
        <v>388</v>
      </c>
      <c r="C95" s="254"/>
      <c r="D95" s="254"/>
      <c r="E95" s="254"/>
      <c r="F95" s="254"/>
      <c r="G95" s="254"/>
      <c r="H95" s="254"/>
      <c r="I95" s="412">
        <f>定期調査報告書!$I$78</f>
        <v>0</v>
      </c>
      <c r="J95" s="412"/>
      <c r="K95" s="412"/>
      <c r="L95" s="412"/>
      <c r="M95" s="412"/>
      <c r="N95" s="412"/>
      <c r="O95" s="412"/>
      <c r="P95" s="254" t="s">
        <v>413</v>
      </c>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row>
    <row r="96" spans="1:46">
      <c r="A96" s="295"/>
      <c r="B96" s="295" t="s">
        <v>389</v>
      </c>
      <c r="C96" s="295"/>
      <c r="D96" s="295"/>
      <c r="E96" s="295"/>
      <c r="F96" s="295"/>
      <c r="G96" s="295"/>
      <c r="H96" s="295"/>
      <c r="I96" s="418">
        <f>定期調査報告書!$I$79</f>
        <v>0</v>
      </c>
      <c r="J96" s="418"/>
      <c r="K96" s="418"/>
      <c r="L96" s="418"/>
      <c r="M96" s="418"/>
      <c r="N96" s="418"/>
      <c r="O96" s="418"/>
      <c r="P96" s="295" t="s">
        <v>413</v>
      </c>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row>
    <row r="97" spans="1:39">
      <c r="A97" s="251" t="s">
        <v>267</v>
      </c>
      <c r="B97" s="251"/>
      <c r="C97" s="251"/>
      <c r="D97" s="251"/>
      <c r="E97" s="251"/>
      <c r="F97" s="251"/>
      <c r="G97" s="251"/>
      <c r="H97" s="251"/>
      <c r="I97" s="251"/>
      <c r="J97" s="251"/>
      <c r="K97" s="254"/>
      <c r="L97" s="254"/>
      <c r="M97" s="254"/>
      <c r="N97" s="254"/>
      <c r="O97" s="254"/>
      <c r="P97" s="254"/>
      <c r="Q97" s="254"/>
      <c r="R97" s="254"/>
      <c r="S97" s="254"/>
      <c r="T97" s="298" t="s">
        <v>417</v>
      </c>
      <c r="U97" s="485" t="s">
        <v>416</v>
      </c>
      <c r="V97" s="486"/>
      <c r="W97" s="486"/>
      <c r="X97" s="486"/>
      <c r="Y97" s="486"/>
      <c r="Z97" s="486"/>
      <c r="AA97" s="486"/>
      <c r="AB97" s="486"/>
      <c r="AC97" s="299" t="s">
        <v>415</v>
      </c>
      <c r="AD97" s="298" t="s">
        <v>379</v>
      </c>
      <c r="AE97" s="485" t="s">
        <v>319</v>
      </c>
      <c r="AF97" s="486"/>
      <c r="AG97" s="486"/>
      <c r="AH97" s="486"/>
      <c r="AI97" s="486"/>
      <c r="AJ97" s="430"/>
      <c r="AK97" s="430"/>
      <c r="AL97" s="299" t="s">
        <v>351</v>
      </c>
      <c r="AM97" s="254"/>
    </row>
    <row r="98" spans="1:39">
      <c r="A98" s="254"/>
      <c r="B98" s="254" t="s">
        <v>248</v>
      </c>
      <c r="C98" s="254"/>
      <c r="D98" s="254"/>
      <c r="E98" s="254"/>
      <c r="F98" s="254"/>
      <c r="G98" s="254"/>
      <c r="H98" s="254"/>
      <c r="I98" s="262"/>
      <c r="J98" s="262"/>
      <c r="K98" s="262"/>
      <c r="L98" s="262"/>
      <c r="M98" s="261" t="s">
        <v>75</v>
      </c>
      <c r="N98" s="411">
        <f>定期調査報告書!N81</f>
        <v>0</v>
      </c>
      <c r="O98" s="411"/>
      <c r="P98" s="411"/>
      <c r="Q98" s="261" t="s">
        <v>394</v>
      </c>
      <c r="R98" s="261"/>
      <c r="S98" s="261"/>
      <c r="T98" s="283" t="s">
        <v>75</v>
      </c>
      <c r="U98" s="407">
        <f>定期調査報告書!U81</f>
        <v>0</v>
      </c>
      <c r="V98" s="415"/>
      <c r="W98" s="415"/>
      <c r="X98" s="415"/>
      <c r="Y98" s="415"/>
      <c r="Z98" s="415"/>
      <c r="AA98" s="415"/>
      <c r="AB98" s="415"/>
      <c r="AC98" s="259" t="s">
        <v>384</v>
      </c>
      <c r="AD98" s="283" t="s">
        <v>75</v>
      </c>
      <c r="AE98" s="409">
        <f>定期調査報告書!AE81</f>
        <v>0</v>
      </c>
      <c r="AF98" s="410"/>
      <c r="AG98" s="410"/>
      <c r="AH98" s="410"/>
      <c r="AI98" s="410"/>
      <c r="AJ98" s="410"/>
      <c r="AK98" s="70" t="s">
        <v>413</v>
      </c>
      <c r="AL98" s="300" t="s">
        <v>331</v>
      </c>
      <c r="AM98" s="254"/>
    </row>
    <row r="99" spans="1:39">
      <c r="A99" s="254"/>
      <c r="B99" s="254"/>
      <c r="C99" s="254"/>
      <c r="D99" s="254"/>
      <c r="E99" s="254"/>
      <c r="F99" s="254"/>
      <c r="G99" s="254"/>
      <c r="H99" s="254"/>
      <c r="I99" s="254"/>
      <c r="J99" s="254"/>
      <c r="K99" s="254"/>
      <c r="L99" s="254"/>
      <c r="M99" s="261"/>
      <c r="N99" s="301"/>
      <c r="O99" s="301"/>
      <c r="P99" s="301"/>
      <c r="Q99" s="261"/>
      <c r="R99" s="261"/>
      <c r="S99" s="261"/>
      <c r="T99" s="283" t="s">
        <v>75</v>
      </c>
      <c r="U99" s="407">
        <f>定期調査報告書!U82</f>
        <v>0</v>
      </c>
      <c r="V99" s="415"/>
      <c r="W99" s="415"/>
      <c r="X99" s="415"/>
      <c r="Y99" s="415"/>
      <c r="Z99" s="415"/>
      <c r="AA99" s="415"/>
      <c r="AB99" s="415"/>
      <c r="AC99" s="259" t="s">
        <v>384</v>
      </c>
      <c r="AD99" s="283" t="s">
        <v>75</v>
      </c>
      <c r="AE99" s="409">
        <f>定期調査報告書!AE82</f>
        <v>0</v>
      </c>
      <c r="AF99" s="410"/>
      <c r="AG99" s="410"/>
      <c r="AH99" s="410"/>
      <c r="AI99" s="410"/>
      <c r="AJ99" s="410"/>
      <c r="AK99" s="70" t="s">
        <v>413</v>
      </c>
      <c r="AL99" s="300" t="s">
        <v>331</v>
      </c>
      <c r="AM99" s="254"/>
    </row>
    <row r="100" spans="1:39">
      <c r="A100" s="254"/>
      <c r="B100" s="254"/>
      <c r="C100" s="254"/>
      <c r="D100" s="254"/>
      <c r="E100" s="254"/>
      <c r="F100" s="254"/>
      <c r="G100" s="254"/>
      <c r="H100" s="254"/>
      <c r="I100" s="262"/>
      <c r="J100" s="262"/>
      <c r="K100" s="262"/>
      <c r="L100" s="262"/>
      <c r="M100" s="261" t="s">
        <v>75</v>
      </c>
      <c r="N100" s="411">
        <f>定期調査報告書!N83</f>
        <v>0</v>
      </c>
      <c r="O100" s="411"/>
      <c r="P100" s="411"/>
      <c r="Q100" s="261" t="s">
        <v>394</v>
      </c>
      <c r="R100" s="261"/>
      <c r="S100" s="261"/>
      <c r="T100" s="283" t="s">
        <v>75</v>
      </c>
      <c r="U100" s="407">
        <f>定期調査報告書!U83</f>
        <v>0</v>
      </c>
      <c r="V100" s="415"/>
      <c r="W100" s="415"/>
      <c r="X100" s="415"/>
      <c r="Y100" s="415"/>
      <c r="Z100" s="415"/>
      <c r="AA100" s="415"/>
      <c r="AB100" s="415"/>
      <c r="AC100" s="259" t="s">
        <v>384</v>
      </c>
      <c r="AD100" s="283" t="s">
        <v>75</v>
      </c>
      <c r="AE100" s="409">
        <f>定期調査報告書!AE83</f>
        <v>0</v>
      </c>
      <c r="AF100" s="410"/>
      <c r="AG100" s="410"/>
      <c r="AH100" s="410"/>
      <c r="AI100" s="410"/>
      <c r="AJ100" s="410"/>
      <c r="AK100" s="70" t="s">
        <v>413</v>
      </c>
      <c r="AL100" s="300" t="s">
        <v>331</v>
      </c>
      <c r="AM100" s="254"/>
    </row>
    <row r="101" spans="1:39">
      <c r="A101" s="254"/>
      <c r="B101" s="254"/>
      <c r="C101" s="254"/>
      <c r="D101" s="254"/>
      <c r="E101" s="254"/>
      <c r="F101" s="254"/>
      <c r="G101" s="254"/>
      <c r="H101" s="254"/>
      <c r="I101" s="254"/>
      <c r="J101" s="254"/>
      <c r="K101" s="254"/>
      <c r="L101" s="254"/>
      <c r="M101" s="261"/>
      <c r="N101" s="301"/>
      <c r="O101" s="301"/>
      <c r="P101" s="301"/>
      <c r="Q101" s="261"/>
      <c r="R101" s="261"/>
      <c r="S101" s="261"/>
      <c r="T101" s="283" t="s">
        <v>75</v>
      </c>
      <c r="U101" s="407">
        <f>定期調査報告書!U84</f>
        <v>0</v>
      </c>
      <c r="V101" s="415"/>
      <c r="W101" s="415"/>
      <c r="X101" s="415"/>
      <c r="Y101" s="415"/>
      <c r="Z101" s="415"/>
      <c r="AA101" s="415"/>
      <c r="AB101" s="415"/>
      <c r="AC101" s="259" t="s">
        <v>384</v>
      </c>
      <c r="AD101" s="283" t="s">
        <v>75</v>
      </c>
      <c r="AE101" s="409">
        <f>定期調査報告書!AE84</f>
        <v>0</v>
      </c>
      <c r="AF101" s="410"/>
      <c r="AG101" s="410"/>
      <c r="AH101" s="410"/>
      <c r="AI101" s="410"/>
      <c r="AJ101" s="410"/>
      <c r="AK101" s="70" t="s">
        <v>413</v>
      </c>
      <c r="AL101" s="300" t="s">
        <v>331</v>
      </c>
      <c r="AM101" s="254"/>
    </row>
    <row r="102" spans="1:39">
      <c r="A102" s="254"/>
      <c r="B102" s="254"/>
      <c r="C102" s="254"/>
      <c r="D102" s="254"/>
      <c r="E102" s="254"/>
      <c r="F102" s="254"/>
      <c r="G102" s="254"/>
      <c r="H102" s="254"/>
      <c r="I102" s="262"/>
      <c r="J102" s="262"/>
      <c r="K102" s="262"/>
      <c r="L102" s="262"/>
      <c r="M102" s="261" t="s">
        <v>75</v>
      </c>
      <c r="N102" s="411">
        <f>定期調査報告書!N85</f>
        <v>0</v>
      </c>
      <c r="O102" s="411"/>
      <c r="P102" s="411"/>
      <c r="Q102" s="261" t="s">
        <v>394</v>
      </c>
      <c r="R102" s="261"/>
      <c r="S102" s="261"/>
      <c r="T102" s="283" t="s">
        <v>75</v>
      </c>
      <c r="U102" s="407">
        <f>定期調査報告書!U85</f>
        <v>0</v>
      </c>
      <c r="V102" s="415"/>
      <c r="W102" s="415"/>
      <c r="X102" s="415"/>
      <c r="Y102" s="415"/>
      <c r="Z102" s="415"/>
      <c r="AA102" s="415"/>
      <c r="AB102" s="415"/>
      <c r="AC102" s="259" t="s">
        <v>384</v>
      </c>
      <c r="AD102" s="283" t="s">
        <v>75</v>
      </c>
      <c r="AE102" s="409">
        <f>定期調査報告書!AE85</f>
        <v>0</v>
      </c>
      <c r="AF102" s="410"/>
      <c r="AG102" s="410"/>
      <c r="AH102" s="410"/>
      <c r="AI102" s="410"/>
      <c r="AJ102" s="410"/>
      <c r="AK102" s="70" t="s">
        <v>413</v>
      </c>
      <c r="AL102" s="300" t="s">
        <v>331</v>
      </c>
      <c r="AM102" s="254"/>
    </row>
    <row r="103" spans="1:39">
      <c r="A103" s="254"/>
      <c r="B103" s="254"/>
      <c r="C103" s="254"/>
      <c r="D103" s="254"/>
      <c r="E103" s="254"/>
      <c r="F103" s="254"/>
      <c r="G103" s="254"/>
      <c r="H103" s="254"/>
      <c r="I103" s="254"/>
      <c r="J103" s="254"/>
      <c r="K103" s="254"/>
      <c r="L103" s="254"/>
      <c r="M103" s="261"/>
      <c r="N103" s="301"/>
      <c r="O103" s="301"/>
      <c r="P103" s="301"/>
      <c r="Q103" s="261"/>
      <c r="R103" s="261"/>
      <c r="S103" s="261"/>
      <c r="T103" s="283" t="s">
        <v>75</v>
      </c>
      <c r="U103" s="407">
        <f>定期調査報告書!U86</f>
        <v>0</v>
      </c>
      <c r="V103" s="415"/>
      <c r="W103" s="415"/>
      <c r="X103" s="415"/>
      <c r="Y103" s="415"/>
      <c r="Z103" s="415"/>
      <c r="AA103" s="415"/>
      <c r="AB103" s="415"/>
      <c r="AC103" s="259" t="s">
        <v>384</v>
      </c>
      <c r="AD103" s="283" t="s">
        <v>75</v>
      </c>
      <c r="AE103" s="409">
        <f>定期調査報告書!AE86</f>
        <v>0</v>
      </c>
      <c r="AF103" s="410"/>
      <c r="AG103" s="410"/>
      <c r="AH103" s="410"/>
      <c r="AI103" s="410"/>
      <c r="AJ103" s="410"/>
      <c r="AK103" s="70" t="s">
        <v>413</v>
      </c>
      <c r="AL103" s="300" t="s">
        <v>331</v>
      </c>
      <c r="AM103" s="254"/>
    </row>
    <row r="104" spans="1:39">
      <c r="A104" s="254"/>
      <c r="B104" s="254"/>
      <c r="C104" s="254"/>
      <c r="D104" s="254"/>
      <c r="E104" s="254"/>
      <c r="F104" s="254"/>
      <c r="G104" s="254"/>
      <c r="H104" s="254"/>
      <c r="I104" s="262"/>
      <c r="J104" s="262"/>
      <c r="K104" s="262"/>
      <c r="L104" s="262"/>
      <c r="M104" s="261" t="s">
        <v>75</v>
      </c>
      <c r="N104" s="411">
        <f>定期調査報告書!N87</f>
        <v>0</v>
      </c>
      <c r="O104" s="411"/>
      <c r="P104" s="411"/>
      <c r="Q104" s="261" t="s">
        <v>394</v>
      </c>
      <c r="R104" s="261"/>
      <c r="S104" s="261"/>
      <c r="T104" s="283" t="s">
        <v>75</v>
      </c>
      <c r="U104" s="407">
        <f>定期調査報告書!U87</f>
        <v>0</v>
      </c>
      <c r="V104" s="415"/>
      <c r="W104" s="415"/>
      <c r="X104" s="415"/>
      <c r="Y104" s="415"/>
      <c r="Z104" s="415"/>
      <c r="AA104" s="415"/>
      <c r="AB104" s="415"/>
      <c r="AC104" s="259" t="s">
        <v>384</v>
      </c>
      <c r="AD104" s="283" t="s">
        <v>75</v>
      </c>
      <c r="AE104" s="409">
        <f>定期調査報告書!AE87</f>
        <v>0</v>
      </c>
      <c r="AF104" s="410"/>
      <c r="AG104" s="410"/>
      <c r="AH104" s="410"/>
      <c r="AI104" s="410"/>
      <c r="AJ104" s="410"/>
      <c r="AK104" s="70" t="s">
        <v>413</v>
      </c>
      <c r="AL104" s="300" t="s">
        <v>331</v>
      </c>
      <c r="AM104" s="254"/>
    </row>
    <row r="105" spans="1:39">
      <c r="A105" s="254"/>
      <c r="B105" s="254"/>
      <c r="C105" s="254"/>
      <c r="D105" s="254"/>
      <c r="E105" s="254"/>
      <c r="F105" s="254"/>
      <c r="G105" s="254"/>
      <c r="H105" s="254"/>
      <c r="I105" s="262"/>
      <c r="J105" s="262"/>
      <c r="K105" s="262"/>
      <c r="L105" s="262"/>
      <c r="M105" s="261"/>
      <c r="N105" s="301"/>
      <c r="O105" s="301"/>
      <c r="P105" s="301"/>
      <c r="Q105" s="261"/>
      <c r="R105" s="261"/>
      <c r="S105" s="261"/>
      <c r="T105" s="283" t="s">
        <v>75</v>
      </c>
      <c r="U105" s="407">
        <f>定期調査報告書!U88</f>
        <v>0</v>
      </c>
      <c r="V105" s="415"/>
      <c r="W105" s="415"/>
      <c r="X105" s="415"/>
      <c r="Y105" s="415"/>
      <c r="Z105" s="415"/>
      <c r="AA105" s="415"/>
      <c r="AB105" s="415"/>
      <c r="AC105" s="259" t="s">
        <v>384</v>
      </c>
      <c r="AD105" s="283" t="s">
        <v>75</v>
      </c>
      <c r="AE105" s="409">
        <f>定期調査報告書!AE88</f>
        <v>0</v>
      </c>
      <c r="AF105" s="410"/>
      <c r="AG105" s="410"/>
      <c r="AH105" s="410"/>
      <c r="AI105" s="410"/>
      <c r="AJ105" s="410"/>
      <c r="AK105" s="70" t="s">
        <v>413</v>
      </c>
      <c r="AL105" s="300" t="s">
        <v>331</v>
      </c>
      <c r="AM105" s="254"/>
    </row>
    <row r="106" spans="1:39">
      <c r="A106" s="254"/>
      <c r="B106" s="254"/>
      <c r="C106" s="254"/>
      <c r="D106" s="254"/>
      <c r="E106" s="254"/>
      <c r="F106" s="254"/>
      <c r="G106" s="254"/>
      <c r="H106" s="254"/>
      <c r="I106" s="262"/>
      <c r="J106" s="262"/>
      <c r="K106" s="262"/>
      <c r="L106" s="262"/>
      <c r="M106" s="261" t="s">
        <v>75</v>
      </c>
      <c r="N106" s="411">
        <f>定期調査報告書!N89</f>
        <v>0</v>
      </c>
      <c r="O106" s="411"/>
      <c r="P106" s="411"/>
      <c r="Q106" s="261" t="s">
        <v>394</v>
      </c>
      <c r="R106" s="261"/>
      <c r="S106" s="261"/>
      <c r="T106" s="283" t="s">
        <v>75</v>
      </c>
      <c r="U106" s="407">
        <f>定期調査報告書!U89</f>
        <v>0</v>
      </c>
      <c r="V106" s="415"/>
      <c r="W106" s="415"/>
      <c r="X106" s="415"/>
      <c r="Y106" s="415"/>
      <c r="Z106" s="415"/>
      <c r="AA106" s="415"/>
      <c r="AB106" s="415"/>
      <c r="AC106" s="259" t="s">
        <v>384</v>
      </c>
      <c r="AD106" s="283" t="s">
        <v>75</v>
      </c>
      <c r="AE106" s="409">
        <f>定期調査報告書!AE89</f>
        <v>0</v>
      </c>
      <c r="AF106" s="410"/>
      <c r="AG106" s="410"/>
      <c r="AH106" s="410"/>
      <c r="AI106" s="410"/>
      <c r="AJ106" s="410"/>
      <c r="AK106" s="70" t="s">
        <v>413</v>
      </c>
      <c r="AL106" s="300" t="s">
        <v>331</v>
      </c>
      <c r="AM106" s="254"/>
    </row>
    <row r="107" spans="1:39">
      <c r="A107" s="254"/>
      <c r="B107" s="254"/>
      <c r="C107" s="254"/>
      <c r="D107" s="254"/>
      <c r="E107" s="254"/>
      <c r="F107" s="254"/>
      <c r="G107" s="254"/>
      <c r="H107" s="254"/>
      <c r="I107" s="262"/>
      <c r="J107" s="262"/>
      <c r="K107" s="262"/>
      <c r="L107" s="262"/>
      <c r="M107" s="261"/>
      <c r="N107" s="301"/>
      <c r="O107" s="301"/>
      <c r="P107" s="301"/>
      <c r="Q107" s="261"/>
      <c r="R107" s="261"/>
      <c r="S107" s="261"/>
      <c r="T107" s="283" t="s">
        <v>75</v>
      </c>
      <c r="U107" s="407">
        <f>定期調査報告書!U90</f>
        <v>0</v>
      </c>
      <c r="V107" s="415"/>
      <c r="W107" s="415"/>
      <c r="X107" s="415"/>
      <c r="Y107" s="415"/>
      <c r="Z107" s="415"/>
      <c r="AA107" s="415"/>
      <c r="AB107" s="415"/>
      <c r="AC107" s="259" t="s">
        <v>384</v>
      </c>
      <c r="AD107" s="283" t="s">
        <v>75</v>
      </c>
      <c r="AE107" s="409">
        <f>定期調査報告書!AE90</f>
        <v>0</v>
      </c>
      <c r="AF107" s="410"/>
      <c r="AG107" s="410"/>
      <c r="AH107" s="410"/>
      <c r="AI107" s="410"/>
      <c r="AJ107" s="410"/>
      <c r="AK107" s="70" t="s">
        <v>413</v>
      </c>
      <c r="AL107" s="300" t="s">
        <v>331</v>
      </c>
      <c r="AM107" s="254"/>
    </row>
    <row r="108" spans="1:39">
      <c r="A108" s="254"/>
      <c r="B108" s="254"/>
      <c r="C108" s="254"/>
      <c r="D108" s="254"/>
      <c r="E108" s="254"/>
      <c r="F108" s="254"/>
      <c r="G108" s="254"/>
      <c r="H108" s="254"/>
      <c r="I108" s="262"/>
      <c r="J108" s="262"/>
      <c r="K108" s="262"/>
      <c r="L108" s="262"/>
      <c r="M108" s="261" t="s">
        <v>75</v>
      </c>
      <c r="N108" s="411">
        <f>定期調査報告書!N91</f>
        <v>0</v>
      </c>
      <c r="O108" s="411"/>
      <c r="P108" s="411"/>
      <c r="Q108" s="261" t="s">
        <v>394</v>
      </c>
      <c r="R108" s="261"/>
      <c r="S108" s="261"/>
      <c r="T108" s="283" t="s">
        <v>75</v>
      </c>
      <c r="U108" s="407">
        <f>定期調査報告書!U91</f>
        <v>0</v>
      </c>
      <c r="V108" s="415"/>
      <c r="W108" s="415"/>
      <c r="X108" s="415"/>
      <c r="Y108" s="415"/>
      <c r="Z108" s="415"/>
      <c r="AA108" s="415"/>
      <c r="AB108" s="415"/>
      <c r="AC108" s="259" t="s">
        <v>384</v>
      </c>
      <c r="AD108" s="283" t="s">
        <v>75</v>
      </c>
      <c r="AE108" s="409">
        <f>定期調査報告書!AE91</f>
        <v>0</v>
      </c>
      <c r="AF108" s="410"/>
      <c r="AG108" s="410"/>
      <c r="AH108" s="410"/>
      <c r="AI108" s="410"/>
      <c r="AJ108" s="410"/>
      <c r="AK108" s="70" t="s">
        <v>413</v>
      </c>
      <c r="AL108" s="300" t="s">
        <v>331</v>
      </c>
      <c r="AM108" s="254"/>
    </row>
    <row r="109" spans="1:39">
      <c r="A109" s="254"/>
      <c r="B109" s="254"/>
      <c r="C109" s="254"/>
      <c r="D109" s="254"/>
      <c r="E109" s="254"/>
      <c r="F109" s="254"/>
      <c r="G109" s="254"/>
      <c r="H109" s="254"/>
      <c r="I109" s="254"/>
      <c r="J109" s="254"/>
      <c r="K109" s="254"/>
      <c r="L109" s="254"/>
      <c r="M109" s="261"/>
      <c r="N109" s="301"/>
      <c r="O109" s="301"/>
      <c r="P109" s="301"/>
      <c r="Q109" s="261"/>
      <c r="R109" s="261"/>
      <c r="S109" s="261"/>
      <c r="T109" s="283" t="s">
        <v>75</v>
      </c>
      <c r="U109" s="407">
        <f>定期調査報告書!U92</f>
        <v>0</v>
      </c>
      <c r="V109" s="415"/>
      <c r="W109" s="415"/>
      <c r="X109" s="415"/>
      <c r="Y109" s="415"/>
      <c r="Z109" s="415"/>
      <c r="AA109" s="415"/>
      <c r="AB109" s="415"/>
      <c r="AC109" s="259" t="s">
        <v>384</v>
      </c>
      <c r="AD109" s="283" t="s">
        <v>75</v>
      </c>
      <c r="AE109" s="409">
        <f>定期調査報告書!AE92</f>
        <v>0</v>
      </c>
      <c r="AF109" s="410"/>
      <c r="AG109" s="410"/>
      <c r="AH109" s="410"/>
      <c r="AI109" s="410"/>
      <c r="AJ109" s="410"/>
      <c r="AK109" s="70" t="s">
        <v>413</v>
      </c>
      <c r="AL109" s="300" t="s">
        <v>331</v>
      </c>
      <c r="AM109" s="254"/>
    </row>
    <row r="110" spans="1:39">
      <c r="A110" s="254"/>
      <c r="B110" s="254"/>
      <c r="C110" s="254"/>
      <c r="D110" s="254"/>
      <c r="E110" s="254"/>
      <c r="F110" s="254"/>
      <c r="G110" s="254"/>
      <c r="H110" s="254"/>
      <c r="I110" s="254"/>
      <c r="J110" s="254"/>
      <c r="K110" s="254"/>
      <c r="L110" s="254"/>
      <c r="M110" s="261" t="s">
        <v>75</v>
      </c>
      <c r="N110" s="411">
        <f>定期調査報告書!N93</f>
        <v>0</v>
      </c>
      <c r="O110" s="411"/>
      <c r="P110" s="411"/>
      <c r="Q110" s="261" t="s">
        <v>394</v>
      </c>
      <c r="R110" s="261"/>
      <c r="S110" s="261"/>
      <c r="T110" s="283" t="s">
        <v>75</v>
      </c>
      <c r="U110" s="407">
        <f>定期調査報告書!U93</f>
        <v>0</v>
      </c>
      <c r="V110" s="415"/>
      <c r="W110" s="415"/>
      <c r="X110" s="415"/>
      <c r="Y110" s="415"/>
      <c r="Z110" s="415"/>
      <c r="AA110" s="415"/>
      <c r="AB110" s="415"/>
      <c r="AC110" s="259" t="s">
        <v>384</v>
      </c>
      <c r="AD110" s="283" t="s">
        <v>75</v>
      </c>
      <c r="AE110" s="409">
        <f>定期調査報告書!AE93</f>
        <v>0</v>
      </c>
      <c r="AF110" s="410"/>
      <c r="AG110" s="410"/>
      <c r="AH110" s="410"/>
      <c r="AI110" s="410"/>
      <c r="AJ110" s="410"/>
      <c r="AK110" s="70" t="s">
        <v>413</v>
      </c>
      <c r="AL110" s="300" t="s">
        <v>331</v>
      </c>
      <c r="AM110" s="254"/>
    </row>
    <row r="111" spans="1:39">
      <c r="A111" s="254"/>
      <c r="B111" s="254"/>
      <c r="C111" s="254"/>
      <c r="D111" s="254"/>
      <c r="E111" s="254"/>
      <c r="F111" s="254"/>
      <c r="G111" s="254"/>
      <c r="H111" s="254"/>
      <c r="I111" s="254"/>
      <c r="J111" s="254"/>
      <c r="K111" s="254"/>
      <c r="L111" s="254"/>
      <c r="M111" s="261"/>
      <c r="N111" s="301"/>
      <c r="O111" s="301"/>
      <c r="P111" s="301"/>
      <c r="Q111" s="261"/>
      <c r="R111" s="261"/>
      <c r="S111" s="261"/>
      <c r="T111" s="283" t="s">
        <v>75</v>
      </c>
      <c r="U111" s="407">
        <f>定期調査報告書!U94</f>
        <v>0</v>
      </c>
      <c r="V111" s="415"/>
      <c r="W111" s="415"/>
      <c r="X111" s="415"/>
      <c r="Y111" s="415"/>
      <c r="Z111" s="415"/>
      <c r="AA111" s="415"/>
      <c r="AB111" s="415"/>
      <c r="AC111" s="259" t="s">
        <v>384</v>
      </c>
      <c r="AD111" s="283" t="s">
        <v>75</v>
      </c>
      <c r="AE111" s="409">
        <f>定期調査報告書!AE94</f>
        <v>0</v>
      </c>
      <c r="AF111" s="410"/>
      <c r="AG111" s="410"/>
      <c r="AH111" s="410"/>
      <c r="AI111" s="410"/>
      <c r="AJ111" s="410"/>
      <c r="AK111" s="70" t="s">
        <v>413</v>
      </c>
      <c r="AL111" s="300" t="s">
        <v>331</v>
      </c>
      <c r="AM111" s="254"/>
    </row>
    <row r="112" spans="1:39">
      <c r="A112" s="254"/>
      <c r="B112" s="254"/>
      <c r="C112" s="254"/>
      <c r="D112" s="254"/>
      <c r="E112" s="254"/>
      <c r="F112" s="254"/>
      <c r="G112" s="254"/>
      <c r="H112" s="254"/>
      <c r="I112" s="254"/>
      <c r="J112" s="254"/>
      <c r="K112" s="254"/>
      <c r="L112" s="254"/>
      <c r="M112" s="261" t="s">
        <v>75</v>
      </c>
      <c r="N112" s="411">
        <f>定期調査報告書!N95</f>
        <v>0</v>
      </c>
      <c r="O112" s="411"/>
      <c r="P112" s="411"/>
      <c r="Q112" s="261" t="s">
        <v>394</v>
      </c>
      <c r="R112" s="261"/>
      <c r="S112" s="261"/>
      <c r="T112" s="283" t="s">
        <v>75</v>
      </c>
      <c r="U112" s="407">
        <f>定期調査報告書!U95</f>
        <v>0</v>
      </c>
      <c r="V112" s="415"/>
      <c r="W112" s="415"/>
      <c r="X112" s="415"/>
      <c r="Y112" s="415"/>
      <c r="Z112" s="415"/>
      <c r="AA112" s="415"/>
      <c r="AB112" s="415"/>
      <c r="AC112" s="259" t="s">
        <v>384</v>
      </c>
      <c r="AD112" s="283" t="s">
        <v>75</v>
      </c>
      <c r="AE112" s="409">
        <f>定期調査報告書!AE95</f>
        <v>0</v>
      </c>
      <c r="AF112" s="410"/>
      <c r="AG112" s="410"/>
      <c r="AH112" s="410"/>
      <c r="AI112" s="410"/>
      <c r="AJ112" s="410"/>
      <c r="AK112" s="70" t="s">
        <v>413</v>
      </c>
      <c r="AL112" s="300" t="s">
        <v>331</v>
      </c>
      <c r="AM112" s="254"/>
    </row>
    <row r="113" spans="1:47">
      <c r="A113" s="254"/>
      <c r="B113" s="254"/>
      <c r="C113" s="254"/>
      <c r="D113" s="254"/>
      <c r="E113" s="254"/>
      <c r="F113" s="254"/>
      <c r="G113" s="254"/>
      <c r="H113" s="254"/>
      <c r="I113" s="254"/>
      <c r="J113" s="254"/>
      <c r="K113" s="254"/>
      <c r="L113" s="254"/>
      <c r="M113" s="261"/>
      <c r="N113" s="301"/>
      <c r="O113" s="301"/>
      <c r="P113" s="301"/>
      <c r="Q113" s="261"/>
      <c r="R113" s="261"/>
      <c r="S113" s="261"/>
      <c r="T113" s="283" t="s">
        <v>75</v>
      </c>
      <c r="U113" s="407">
        <f>定期調査報告書!U96</f>
        <v>0</v>
      </c>
      <c r="V113" s="415"/>
      <c r="W113" s="415"/>
      <c r="X113" s="415"/>
      <c r="Y113" s="415"/>
      <c r="Z113" s="415"/>
      <c r="AA113" s="415"/>
      <c r="AB113" s="415"/>
      <c r="AC113" s="259" t="s">
        <v>384</v>
      </c>
      <c r="AD113" s="283" t="s">
        <v>75</v>
      </c>
      <c r="AE113" s="409">
        <f>定期調査報告書!AE96</f>
        <v>0</v>
      </c>
      <c r="AF113" s="410"/>
      <c r="AG113" s="410"/>
      <c r="AH113" s="410"/>
      <c r="AI113" s="410"/>
      <c r="AJ113" s="410"/>
      <c r="AK113" s="70" t="s">
        <v>413</v>
      </c>
      <c r="AL113" s="300" t="s">
        <v>331</v>
      </c>
      <c r="AM113" s="254"/>
    </row>
    <row r="114" spans="1:47">
      <c r="A114" s="254"/>
      <c r="B114" s="254"/>
      <c r="C114" s="254"/>
      <c r="D114" s="254"/>
      <c r="E114" s="254"/>
      <c r="F114" s="254"/>
      <c r="G114" s="254"/>
      <c r="H114" s="254"/>
      <c r="I114" s="262"/>
      <c r="J114" s="262"/>
      <c r="K114" s="262"/>
      <c r="L114" s="262"/>
      <c r="M114" s="261" t="s">
        <v>75</v>
      </c>
      <c r="N114" s="411">
        <f>定期調査報告書!N97</f>
        <v>0</v>
      </c>
      <c r="O114" s="411"/>
      <c r="P114" s="411"/>
      <c r="Q114" s="261" t="s">
        <v>394</v>
      </c>
      <c r="R114" s="261"/>
      <c r="S114" s="261"/>
      <c r="T114" s="283" t="s">
        <v>75</v>
      </c>
      <c r="U114" s="407">
        <f>定期調査報告書!U97</f>
        <v>0</v>
      </c>
      <c r="V114" s="415"/>
      <c r="W114" s="415"/>
      <c r="X114" s="415"/>
      <c r="Y114" s="415"/>
      <c r="Z114" s="415"/>
      <c r="AA114" s="415"/>
      <c r="AB114" s="415"/>
      <c r="AC114" s="259" t="s">
        <v>384</v>
      </c>
      <c r="AD114" s="283" t="s">
        <v>75</v>
      </c>
      <c r="AE114" s="409">
        <f>定期調査報告書!AE97</f>
        <v>0</v>
      </c>
      <c r="AF114" s="410"/>
      <c r="AG114" s="410"/>
      <c r="AH114" s="410"/>
      <c r="AI114" s="410"/>
      <c r="AJ114" s="410"/>
      <c r="AK114" s="70" t="s">
        <v>413</v>
      </c>
      <c r="AL114" s="300" t="s">
        <v>331</v>
      </c>
      <c r="AM114" s="254"/>
      <c r="AU114" s="302"/>
    </row>
    <row r="115" spans="1:47">
      <c r="A115" s="254"/>
      <c r="B115" s="303"/>
      <c r="C115" s="303"/>
      <c r="D115" s="303"/>
      <c r="E115" s="303"/>
      <c r="F115" s="303"/>
      <c r="G115" s="303"/>
      <c r="H115" s="303"/>
      <c r="I115" s="303"/>
      <c r="J115" s="303"/>
      <c r="K115" s="303"/>
      <c r="L115" s="303"/>
      <c r="M115" s="304"/>
      <c r="N115" s="305"/>
      <c r="O115" s="305"/>
      <c r="P115" s="305"/>
      <c r="Q115" s="304"/>
      <c r="R115" s="304"/>
      <c r="S115" s="304"/>
      <c r="T115" s="306" t="s">
        <v>75</v>
      </c>
      <c r="U115" s="414">
        <f>定期調査報告書!U98</f>
        <v>0</v>
      </c>
      <c r="V115" s="414"/>
      <c r="W115" s="414"/>
      <c r="X115" s="414"/>
      <c r="Y115" s="414"/>
      <c r="Z115" s="414"/>
      <c r="AA115" s="414"/>
      <c r="AB115" s="414"/>
      <c r="AC115" s="307" t="s">
        <v>384</v>
      </c>
      <c r="AD115" s="306" t="s">
        <v>75</v>
      </c>
      <c r="AE115" s="417">
        <f>定期調査報告書!AE98</f>
        <v>0</v>
      </c>
      <c r="AF115" s="417"/>
      <c r="AG115" s="417"/>
      <c r="AH115" s="417"/>
      <c r="AI115" s="417"/>
      <c r="AJ115" s="417"/>
      <c r="AK115" s="308" t="s">
        <v>413</v>
      </c>
      <c r="AL115" s="309" t="s">
        <v>331</v>
      </c>
      <c r="AM115" s="254"/>
    </row>
    <row r="116" spans="1:47">
      <c r="A116" s="254"/>
      <c r="B116" s="254" t="s">
        <v>260</v>
      </c>
      <c r="C116" s="254"/>
      <c r="D116" s="254"/>
      <c r="E116" s="254"/>
      <c r="F116" s="254"/>
      <c r="G116" s="254"/>
      <c r="H116" s="254"/>
      <c r="I116" s="254"/>
      <c r="J116" s="254"/>
      <c r="K116" s="254"/>
      <c r="L116" s="254"/>
      <c r="M116" s="254"/>
      <c r="N116" s="254"/>
      <c r="O116" s="254"/>
      <c r="P116" s="254"/>
      <c r="Q116" s="254"/>
      <c r="R116" s="254"/>
      <c r="S116" s="254"/>
      <c r="T116" s="283" t="s">
        <v>417</v>
      </c>
      <c r="U116" s="407">
        <f>定期調査報告書!$U$100</f>
        <v>0</v>
      </c>
      <c r="V116" s="416"/>
      <c r="W116" s="416"/>
      <c r="X116" s="416"/>
      <c r="Y116" s="416"/>
      <c r="Z116" s="416"/>
      <c r="AA116" s="416"/>
      <c r="AB116" s="416"/>
      <c r="AC116" s="259" t="s">
        <v>415</v>
      </c>
      <c r="AD116" s="283" t="s">
        <v>379</v>
      </c>
      <c r="AE116" s="412">
        <f>定期調査報告書!$AE$100</f>
        <v>0</v>
      </c>
      <c r="AF116" s="423"/>
      <c r="AG116" s="423"/>
      <c r="AH116" s="423"/>
      <c r="AI116" s="423"/>
      <c r="AJ116" s="423"/>
      <c r="AK116" s="261" t="s">
        <v>413</v>
      </c>
      <c r="AL116" s="259" t="s">
        <v>415</v>
      </c>
      <c r="AM116" s="254"/>
    </row>
    <row r="117" spans="1:47">
      <c r="A117" s="254"/>
      <c r="B117" s="254"/>
      <c r="C117" s="254"/>
      <c r="D117" s="254"/>
      <c r="E117" s="254"/>
      <c r="F117" s="254"/>
      <c r="G117" s="254"/>
      <c r="H117" s="254"/>
      <c r="I117" s="254"/>
      <c r="J117" s="254"/>
      <c r="K117" s="254"/>
      <c r="L117" s="254"/>
      <c r="M117" s="254"/>
      <c r="N117" s="254"/>
      <c r="O117" s="254"/>
      <c r="P117" s="254"/>
      <c r="Q117" s="254"/>
      <c r="R117" s="254"/>
      <c r="S117" s="254"/>
      <c r="T117" s="283" t="s">
        <v>417</v>
      </c>
      <c r="U117" s="407">
        <f>定期調査報告書!$U$101</f>
        <v>0</v>
      </c>
      <c r="V117" s="416"/>
      <c r="W117" s="416"/>
      <c r="X117" s="416"/>
      <c r="Y117" s="416"/>
      <c r="Z117" s="416"/>
      <c r="AA117" s="416"/>
      <c r="AB117" s="416"/>
      <c r="AC117" s="259" t="s">
        <v>415</v>
      </c>
      <c r="AD117" s="283" t="s">
        <v>417</v>
      </c>
      <c r="AE117" s="412">
        <f>定期調査報告書!$AE$101</f>
        <v>0</v>
      </c>
      <c r="AF117" s="413"/>
      <c r="AG117" s="413"/>
      <c r="AH117" s="413"/>
      <c r="AI117" s="413"/>
      <c r="AJ117" s="413"/>
      <c r="AK117" s="261" t="s">
        <v>418</v>
      </c>
      <c r="AL117" s="259" t="s">
        <v>415</v>
      </c>
      <c r="AM117" s="254"/>
    </row>
    <row r="118" spans="1:47">
      <c r="A118" s="254"/>
      <c r="B118" s="254"/>
      <c r="C118" s="254"/>
      <c r="D118" s="254"/>
      <c r="E118" s="254"/>
      <c r="F118" s="254"/>
      <c r="G118" s="254"/>
      <c r="H118" s="254"/>
      <c r="I118" s="254"/>
      <c r="J118" s="254"/>
      <c r="K118" s="254"/>
      <c r="L118" s="254"/>
      <c r="M118" s="254"/>
      <c r="N118" s="254"/>
      <c r="O118" s="254"/>
      <c r="P118" s="254"/>
      <c r="Q118" s="254"/>
      <c r="R118" s="254"/>
      <c r="S118" s="254"/>
      <c r="T118" s="283" t="s">
        <v>417</v>
      </c>
      <c r="U118" s="407">
        <f>定期調査報告書!$U$102</f>
        <v>0</v>
      </c>
      <c r="V118" s="416"/>
      <c r="W118" s="416"/>
      <c r="X118" s="416"/>
      <c r="Y118" s="416"/>
      <c r="Z118" s="416"/>
      <c r="AA118" s="416"/>
      <c r="AB118" s="416"/>
      <c r="AC118" s="259" t="s">
        <v>415</v>
      </c>
      <c r="AD118" s="283" t="s">
        <v>417</v>
      </c>
      <c r="AE118" s="412">
        <f>定期調査報告書!$AE$102</f>
        <v>0</v>
      </c>
      <c r="AF118" s="413"/>
      <c r="AG118" s="413"/>
      <c r="AH118" s="413"/>
      <c r="AI118" s="413"/>
      <c r="AJ118" s="413"/>
      <c r="AK118" s="261" t="s">
        <v>418</v>
      </c>
      <c r="AL118" s="259" t="s">
        <v>415</v>
      </c>
      <c r="AM118" s="254"/>
    </row>
    <row r="119" spans="1:47">
      <c r="A119" s="295"/>
      <c r="B119" s="295"/>
      <c r="C119" s="295"/>
      <c r="D119" s="295"/>
      <c r="E119" s="295"/>
      <c r="F119" s="295"/>
      <c r="G119" s="295"/>
      <c r="H119" s="295"/>
      <c r="I119" s="295"/>
      <c r="J119" s="295"/>
      <c r="K119" s="295"/>
      <c r="L119" s="295"/>
      <c r="M119" s="295"/>
      <c r="N119" s="295"/>
      <c r="O119" s="295"/>
      <c r="P119" s="295"/>
      <c r="Q119" s="295"/>
      <c r="R119" s="295"/>
      <c r="S119" s="295"/>
      <c r="T119" s="310" t="s">
        <v>417</v>
      </c>
      <c r="U119" s="473">
        <f>定期調査報告書!$U$103</f>
        <v>0</v>
      </c>
      <c r="V119" s="474"/>
      <c r="W119" s="474"/>
      <c r="X119" s="474"/>
      <c r="Y119" s="474"/>
      <c r="Z119" s="474"/>
      <c r="AA119" s="474"/>
      <c r="AB119" s="474"/>
      <c r="AC119" s="311" t="s">
        <v>415</v>
      </c>
      <c r="AD119" s="283" t="s">
        <v>379</v>
      </c>
      <c r="AE119" s="412">
        <f>定期調査報告書!$AE$103</f>
        <v>0</v>
      </c>
      <c r="AF119" s="413"/>
      <c r="AG119" s="413"/>
      <c r="AH119" s="413"/>
      <c r="AI119" s="413"/>
      <c r="AJ119" s="413"/>
      <c r="AK119" s="273" t="s">
        <v>418</v>
      </c>
      <c r="AL119" s="311" t="s">
        <v>415</v>
      </c>
      <c r="AM119" s="295"/>
    </row>
    <row r="120" spans="1:47" ht="2.25" customHeight="1">
      <c r="A120" s="282"/>
      <c r="B120" s="282"/>
      <c r="C120" s="282"/>
      <c r="D120" s="282"/>
      <c r="E120" s="282"/>
      <c r="F120" s="282"/>
      <c r="G120" s="282"/>
      <c r="H120" s="282"/>
      <c r="I120" s="282"/>
      <c r="J120" s="282"/>
      <c r="K120" s="282"/>
      <c r="L120" s="282"/>
      <c r="M120" s="282"/>
      <c r="N120" s="282"/>
      <c r="O120" s="282"/>
      <c r="P120" s="282"/>
      <c r="Q120" s="282"/>
      <c r="R120" s="282"/>
      <c r="S120" s="282"/>
      <c r="T120" s="282"/>
      <c r="U120" s="282"/>
      <c r="V120" s="282"/>
      <c r="W120" s="282"/>
      <c r="X120" s="282"/>
      <c r="Y120" s="282"/>
      <c r="Z120" s="282"/>
      <c r="AA120" s="282"/>
      <c r="AB120" s="282"/>
      <c r="AC120" s="312"/>
      <c r="AD120" s="312"/>
      <c r="AE120" s="312"/>
      <c r="AF120" s="312"/>
      <c r="AG120" s="312"/>
      <c r="AH120" s="312"/>
      <c r="AI120" s="282"/>
      <c r="AJ120" s="282"/>
      <c r="AK120" s="282"/>
      <c r="AL120" s="282"/>
      <c r="AM120" s="282"/>
    </row>
    <row r="121" spans="1:47">
      <c r="A121" s="251" t="s">
        <v>324</v>
      </c>
      <c r="B121" s="251"/>
      <c r="C121" s="251"/>
      <c r="D121" s="251"/>
      <c r="E121" s="251"/>
      <c r="F121" s="251"/>
      <c r="G121" s="251"/>
      <c r="H121" s="251"/>
      <c r="I121" s="251"/>
      <c r="J121" s="251"/>
      <c r="K121" s="251"/>
      <c r="L121" s="251"/>
      <c r="M121" s="279">
        <f>定期調査報告書!$K$105</f>
        <v>0</v>
      </c>
      <c r="N121" s="261" t="s">
        <v>291</v>
      </c>
      <c r="P121" s="254"/>
      <c r="Q121" s="254"/>
      <c r="R121" s="254"/>
      <c r="S121" s="254"/>
      <c r="T121" s="254"/>
      <c r="U121" s="254"/>
      <c r="V121" s="254"/>
      <c r="W121" s="254"/>
      <c r="X121" s="254"/>
      <c r="Y121" s="254"/>
      <c r="AA121" s="313">
        <f>定期調査報告書!$Y$105</f>
        <v>0</v>
      </c>
      <c r="AB121" s="254" t="s">
        <v>667</v>
      </c>
      <c r="AD121" s="254"/>
      <c r="AE121" s="254"/>
      <c r="AF121" s="254"/>
      <c r="AG121" s="254"/>
      <c r="AH121" s="254"/>
      <c r="AI121" s="254"/>
      <c r="AJ121" s="254"/>
      <c r="AK121" s="254"/>
      <c r="AL121" s="254"/>
      <c r="AM121" s="254"/>
    </row>
    <row r="122" spans="1:47" ht="2.25" customHeight="1">
      <c r="A122" s="251"/>
      <c r="B122" s="251"/>
      <c r="C122" s="251"/>
      <c r="D122" s="251"/>
      <c r="E122" s="251"/>
      <c r="F122" s="251"/>
      <c r="G122" s="251"/>
      <c r="H122" s="251"/>
      <c r="I122" s="251"/>
      <c r="J122" s="251"/>
      <c r="K122" s="251"/>
      <c r="L122" s="251"/>
      <c r="M122" s="284"/>
      <c r="N122" s="261"/>
      <c r="P122" s="254"/>
      <c r="Q122" s="254"/>
      <c r="R122" s="254"/>
      <c r="S122" s="254"/>
      <c r="T122" s="254"/>
      <c r="U122" s="254"/>
      <c r="V122" s="254"/>
      <c r="W122" s="254"/>
      <c r="X122" s="254"/>
      <c r="Y122" s="254"/>
      <c r="AA122" s="254"/>
      <c r="AC122" s="254"/>
      <c r="AD122" s="254"/>
      <c r="AE122" s="254"/>
      <c r="AF122" s="254"/>
      <c r="AG122" s="254"/>
      <c r="AH122" s="254"/>
      <c r="AI122" s="254"/>
      <c r="AJ122" s="254"/>
      <c r="AK122" s="254"/>
      <c r="AL122" s="254"/>
      <c r="AM122" s="254"/>
    </row>
    <row r="123" spans="1:47">
      <c r="A123" s="251"/>
      <c r="B123" s="251"/>
      <c r="C123" s="251"/>
      <c r="D123" s="251"/>
      <c r="E123" s="251"/>
      <c r="F123" s="251"/>
      <c r="G123" s="251"/>
      <c r="H123" s="251"/>
      <c r="I123" s="251"/>
      <c r="J123" s="251"/>
      <c r="K123" s="251"/>
      <c r="L123" s="251"/>
      <c r="M123" s="279">
        <f>定期調査報告書!K107</f>
        <v>0</v>
      </c>
      <c r="N123" s="267" t="s">
        <v>729</v>
      </c>
      <c r="P123" s="253"/>
      <c r="Q123" s="253"/>
      <c r="R123" s="253"/>
      <c r="S123" s="253"/>
      <c r="T123" s="253"/>
      <c r="U123" s="253"/>
      <c r="V123" s="253"/>
      <c r="W123" s="404">
        <f>定期調査報告書!U107</f>
        <v>0</v>
      </c>
      <c r="X123" s="404"/>
      <c r="Y123" s="261" t="s">
        <v>394</v>
      </c>
      <c r="AA123" s="279">
        <f>定期調査報告書!Y107</f>
        <v>0</v>
      </c>
      <c r="AB123" s="267" t="s">
        <v>734</v>
      </c>
      <c r="AD123" s="254"/>
      <c r="AE123" s="254"/>
      <c r="AF123" s="254"/>
      <c r="AG123" s="254"/>
      <c r="AH123" s="254"/>
      <c r="AI123" s="254"/>
      <c r="AJ123" s="404">
        <f>定期調査報告書!AI107</f>
        <v>0</v>
      </c>
      <c r="AK123" s="404"/>
      <c r="AL123" s="254" t="s">
        <v>730</v>
      </c>
      <c r="AM123" s="254"/>
    </row>
    <row r="124" spans="1:47" ht="2.25" customHeight="1">
      <c r="A124" s="251"/>
      <c r="B124" s="251"/>
      <c r="C124" s="251"/>
      <c r="D124" s="251"/>
      <c r="E124" s="251"/>
      <c r="F124" s="251"/>
      <c r="G124" s="251"/>
      <c r="H124" s="251"/>
      <c r="I124" s="251"/>
      <c r="J124" s="251"/>
      <c r="K124" s="251"/>
      <c r="L124" s="251"/>
      <c r="M124" s="284">
        <f>定期調査報告書!K109</f>
        <v>0</v>
      </c>
      <c r="N124" s="261"/>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row>
    <row r="125" spans="1:47" ht="13.5" customHeight="1">
      <c r="A125" s="251"/>
      <c r="B125" s="251"/>
      <c r="C125" s="251"/>
      <c r="D125" s="251"/>
      <c r="E125" s="251"/>
      <c r="F125" s="251"/>
      <c r="G125" s="251"/>
      <c r="H125" s="251"/>
      <c r="I125" s="251"/>
      <c r="J125" s="251"/>
      <c r="K125" s="251"/>
      <c r="L125" s="251"/>
      <c r="M125" s="279">
        <f>定期調査報告書!K109</f>
        <v>0</v>
      </c>
      <c r="N125" s="261" t="s">
        <v>274</v>
      </c>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row>
    <row r="126" spans="1:47" ht="2.25" customHeight="1">
      <c r="A126" s="251"/>
      <c r="B126" s="251"/>
      <c r="C126" s="251"/>
      <c r="D126" s="251"/>
      <c r="E126" s="251"/>
      <c r="F126" s="251"/>
      <c r="G126" s="251"/>
      <c r="H126" s="251"/>
      <c r="I126" s="251"/>
      <c r="J126" s="251"/>
      <c r="K126" s="251"/>
      <c r="L126" s="251"/>
      <c r="M126" s="284"/>
      <c r="N126" s="261"/>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row>
    <row r="127" spans="1:47">
      <c r="A127" s="251"/>
      <c r="B127" s="251"/>
      <c r="C127" s="251"/>
      <c r="D127" s="251"/>
      <c r="E127" s="251"/>
      <c r="F127" s="251"/>
      <c r="G127" s="251"/>
      <c r="H127" s="251"/>
      <c r="I127" s="251"/>
      <c r="J127" s="251" t="s">
        <v>325</v>
      </c>
      <c r="K127" s="251"/>
      <c r="L127" s="251"/>
      <c r="M127" s="279">
        <f>定期調査報告書!$K$111</f>
        <v>0</v>
      </c>
      <c r="N127" s="267" t="s">
        <v>383</v>
      </c>
      <c r="P127" s="254"/>
      <c r="Q127" s="254"/>
      <c r="R127" s="425">
        <f>定期調査報告書!P111</f>
        <v>0</v>
      </c>
      <c r="S127" s="425"/>
      <c r="T127" s="425"/>
      <c r="U127" s="425"/>
      <c r="V127" s="425"/>
      <c r="W127" s="425"/>
      <c r="X127" s="425"/>
      <c r="Y127" s="425"/>
      <c r="Z127" s="425"/>
      <c r="AA127" s="425"/>
      <c r="AB127" s="425"/>
      <c r="AC127" s="425"/>
      <c r="AD127" s="425"/>
      <c r="AE127" s="425"/>
      <c r="AF127" s="425"/>
      <c r="AG127" s="254" t="s">
        <v>395</v>
      </c>
      <c r="AH127" s="254"/>
      <c r="AI127" s="254"/>
      <c r="AJ127" s="254"/>
      <c r="AK127" s="254"/>
      <c r="AL127" s="254"/>
      <c r="AM127" s="254"/>
    </row>
    <row r="128" spans="1:47" ht="2.25" customHeight="1">
      <c r="A128" s="291"/>
      <c r="B128" s="291"/>
      <c r="C128" s="291"/>
      <c r="D128" s="291"/>
      <c r="E128" s="291"/>
      <c r="F128" s="291"/>
      <c r="G128" s="291"/>
      <c r="H128" s="291"/>
      <c r="I128" s="291"/>
      <c r="J128" s="291"/>
      <c r="K128" s="291"/>
      <c r="L128" s="291"/>
      <c r="M128" s="291"/>
      <c r="N128" s="314"/>
      <c r="O128" s="295"/>
      <c r="P128" s="295"/>
      <c r="Q128" s="295"/>
      <c r="R128" s="295"/>
      <c r="S128" s="295"/>
      <c r="T128" s="295"/>
      <c r="U128" s="295"/>
      <c r="V128" s="295"/>
      <c r="W128" s="295"/>
      <c r="X128" s="295"/>
      <c r="Y128" s="295"/>
      <c r="Z128" s="295"/>
      <c r="AA128" s="295"/>
      <c r="AB128" s="295"/>
      <c r="AC128" s="295"/>
      <c r="AD128" s="295"/>
      <c r="AE128" s="295"/>
      <c r="AF128" s="295"/>
      <c r="AG128" s="295"/>
      <c r="AH128" s="295"/>
      <c r="AI128" s="295"/>
      <c r="AJ128" s="295"/>
      <c r="AK128" s="295"/>
      <c r="AL128" s="295"/>
      <c r="AM128" s="295"/>
    </row>
    <row r="129" spans="1:39">
      <c r="A129" s="251" t="s">
        <v>326</v>
      </c>
      <c r="B129" s="251"/>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3"/>
      <c r="AH129" s="253"/>
      <c r="AI129" s="253"/>
      <c r="AJ129" s="253"/>
      <c r="AK129" s="253"/>
      <c r="AL129" s="253"/>
      <c r="AM129" s="253"/>
    </row>
    <row r="130" spans="1:39" ht="14.25" customHeight="1">
      <c r="A130" s="254"/>
      <c r="B130" s="254"/>
      <c r="C130" s="315"/>
      <c r="D130" s="316"/>
      <c r="E130" s="316"/>
      <c r="F130" s="316"/>
      <c r="G130" s="316"/>
      <c r="H130" s="483">
        <f>定期調査報告書!H114</f>
        <v>0</v>
      </c>
      <c r="I130" s="483"/>
      <c r="J130" s="483">
        <f>定期調査報告書!J114</f>
        <v>0</v>
      </c>
      <c r="K130" s="483"/>
      <c r="L130" s="261" t="s">
        <v>396</v>
      </c>
      <c r="M130" s="406">
        <f>定期調査報告書!$M$114</f>
        <v>0</v>
      </c>
      <c r="N130" s="406"/>
      <c r="O130" s="261" t="s">
        <v>397</v>
      </c>
      <c r="P130" s="406">
        <f>定期調査報告書!$P$114</f>
        <v>0</v>
      </c>
      <c r="Q130" s="406"/>
      <c r="R130" s="261" t="s">
        <v>398</v>
      </c>
      <c r="S130" s="261"/>
      <c r="T130" s="261"/>
      <c r="U130" s="261"/>
      <c r="V130" s="478">
        <f>定期調査報告書!$V$114</f>
        <v>0</v>
      </c>
      <c r="W130" s="478"/>
      <c r="X130" s="478"/>
      <c r="Y130" s="478"/>
      <c r="Z130" s="478"/>
      <c r="AA130" s="478"/>
      <c r="AB130" s="478"/>
      <c r="AC130" s="478"/>
      <c r="AD130" s="478"/>
      <c r="AE130" s="478"/>
      <c r="AF130" s="478"/>
      <c r="AG130" s="478"/>
      <c r="AH130" s="478"/>
      <c r="AI130" s="478"/>
      <c r="AJ130" s="478"/>
      <c r="AK130" s="478"/>
      <c r="AL130" s="261" t="s">
        <v>395</v>
      </c>
      <c r="AM130" s="254"/>
    </row>
    <row r="131" spans="1:39" ht="14.25" customHeight="1">
      <c r="A131" s="254"/>
      <c r="B131" s="254"/>
      <c r="C131" s="315"/>
      <c r="D131" s="316"/>
      <c r="E131" s="316"/>
      <c r="F131" s="316"/>
      <c r="G131" s="316"/>
      <c r="H131" s="483">
        <f>定期調査報告書!H115</f>
        <v>0</v>
      </c>
      <c r="I131" s="483"/>
      <c r="J131" s="483">
        <f>定期調査報告書!J115</f>
        <v>0</v>
      </c>
      <c r="K131" s="483"/>
      <c r="L131" s="261" t="s">
        <v>396</v>
      </c>
      <c r="M131" s="406">
        <f>定期調査報告書!$M$115</f>
        <v>0</v>
      </c>
      <c r="N131" s="406"/>
      <c r="O131" s="261" t="s">
        <v>397</v>
      </c>
      <c r="P131" s="406">
        <f>定期調査報告書!$P$115</f>
        <v>0</v>
      </c>
      <c r="Q131" s="406"/>
      <c r="R131" s="261" t="s">
        <v>398</v>
      </c>
      <c r="S131" s="261"/>
      <c r="T131" s="261"/>
      <c r="U131" s="261"/>
      <c r="V131" s="478">
        <f>定期調査報告書!$V$115</f>
        <v>0</v>
      </c>
      <c r="W131" s="478"/>
      <c r="X131" s="478"/>
      <c r="Y131" s="478"/>
      <c r="Z131" s="478"/>
      <c r="AA131" s="478"/>
      <c r="AB131" s="478"/>
      <c r="AC131" s="478"/>
      <c r="AD131" s="478"/>
      <c r="AE131" s="478"/>
      <c r="AF131" s="478"/>
      <c r="AG131" s="478"/>
      <c r="AH131" s="478"/>
      <c r="AI131" s="478"/>
      <c r="AJ131" s="478"/>
      <c r="AK131" s="478"/>
      <c r="AL131" s="261" t="s">
        <v>395</v>
      </c>
      <c r="AM131" s="254"/>
    </row>
    <row r="132" spans="1:39" ht="14.25" customHeight="1">
      <c r="A132" s="254"/>
      <c r="B132" s="254"/>
      <c r="C132" s="315"/>
      <c r="D132" s="316"/>
      <c r="E132" s="316"/>
      <c r="F132" s="316"/>
      <c r="G132" s="316"/>
      <c r="H132" s="483">
        <f>定期調査報告書!H116</f>
        <v>0</v>
      </c>
      <c r="I132" s="483"/>
      <c r="J132" s="483">
        <f>定期調査報告書!J116</f>
        <v>0</v>
      </c>
      <c r="K132" s="483"/>
      <c r="L132" s="261" t="s">
        <v>396</v>
      </c>
      <c r="M132" s="406">
        <f>定期調査報告書!$M$116</f>
        <v>0</v>
      </c>
      <c r="N132" s="406"/>
      <c r="O132" s="261" t="s">
        <v>397</v>
      </c>
      <c r="P132" s="406">
        <f>定期調査報告書!$P$116</f>
        <v>0</v>
      </c>
      <c r="Q132" s="406"/>
      <c r="R132" s="261" t="s">
        <v>398</v>
      </c>
      <c r="S132" s="261"/>
      <c r="T132" s="261"/>
      <c r="U132" s="261"/>
      <c r="V132" s="478">
        <f>定期調査報告書!$V$116</f>
        <v>0</v>
      </c>
      <c r="W132" s="478"/>
      <c r="X132" s="478"/>
      <c r="Y132" s="478"/>
      <c r="Z132" s="478"/>
      <c r="AA132" s="478"/>
      <c r="AB132" s="478"/>
      <c r="AC132" s="478"/>
      <c r="AD132" s="478"/>
      <c r="AE132" s="478"/>
      <c r="AF132" s="478"/>
      <c r="AG132" s="478"/>
      <c r="AH132" s="478"/>
      <c r="AI132" s="478"/>
      <c r="AJ132" s="478"/>
      <c r="AK132" s="478"/>
      <c r="AL132" s="261" t="s">
        <v>395</v>
      </c>
      <c r="AM132" s="254"/>
    </row>
    <row r="133" spans="1:39" ht="14.25" customHeight="1">
      <c r="A133" s="295"/>
      <c r="B133" s="295"/>
      <c r="C133" s="317"/>
      <c r="D133" s="318"/>
      <c r="E133" s="318"/>
      <c r="F133" s="318"/>
      <c r="G133" s="318"/>
      <c r="H133" s="482">
        <f>定期調査報告書!H117</f>
        <v>0</v>
      </c>
      <c r="I133" s="482"/>
      <c r="J133" s="482">
        <f>定期調査報告書!J117</f>
        <v>0</v>
      </c>
      <c r="K133" s="482"/>
      <c r="L133" s="273" t="s">
        <v>396</v>
      </c>
      <c r="M133" s="475">
        <f>定期調査報告書!$M$117</f>
        <v>0</v>
      </c>
      <c r="N133" s="475"/>
      <c r="O133" s="273" t="s">
        <v>397</v>
      </c>
      <c r="P133" s="475">
        <f>定期調査報告書!$P$117</f>
        <v>0</v>
      </c>
      <c r="Q133" s="475"/>
      <c r="R133" s="273" t="s">
        <v>398</v>
      </c>
      <c r="S133" s="273"/>
      <c r="T133" s="273"/>
      <c r="U133" s="273"/>
      <c r="V133" s="481">
        <f>定期調査報告書!$V$117</f>
        <v>0</v>
      </c>
      <c r="W133" s="481"/>
      <c r="X133" s="481"/>
      <c r="Y133" s="481"/>
      <c r="Z133" s="481"/>
      <c r="AA133" s="481"/>
      <c r="AB133" s="481"/>
      <c r="AC133" s="481"/>
      <c r="AD133" s="481"/>
      <c r="AE133" s="481"/>
      <c r="AF133" s="481"/>
      <c r="AG133" s="481"/>
      <c r="AH133" s="481"/>
      <c r="AI133" s="481"/>
      <c r="AJ133" s="481"/>
      <c r="AK133" s="481"/>
      <c r="AL133" s="273" t="s">
        <v>395</v>
      </c>
      <c r="AM133" s="295"/>
    </row>
    <row r="134" spans="1:39">
      <c r="A134" s="251" t="s">
        <v>90</v>
      </c>
      <c r="B134" s="251"/>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c r="AG134" s="253"/>
      <c r="AH134" s="253"/>
      <c r="AI134" s="253"/>
      <c r="AJ134" s="253"/>
      <c r="AK134" s="253"/>
      <c r="AL134" s="253"/>
      <c r="AM134" s="253"/>
    </row>
    <row r="135" spans="1:39">
      <c r="A135" s="254"/>
      <c r="B135" s="254" t="s">
        <v>294</v>
      </c>
      <c r="C135" s="254"/>
      <c r="D135" s="254"/>
      <c r="E135" s="254"/>
      <c r="F135" s="254"/>
      <c r="G135" s="254"/>
      <c r="H135" s="254"/>
      <c r="I135" s="254"/>
      <c r="J135" s="254"/>
      <c r="K135" s="254"/>
      <c r="L135" s="254"/>
      <c r="M135" s="319"/>
      <c r="N135" s="320">
        <f>定期調査報告書!$N$120</f>
        <v>0</v>
      </c>
      <c r="O135" s="261" t="s">
        <v>85</v>
      </c>
      <c r="P135" s="283" t="s">
        <v>295</v>
      </c>
      <c r="Q135" s="320">
        <f>定期調査報告書!$Q$120</f>
        <v>0</v>
      </c>
      <c r="R135" s="261" t="s">
        <v>275</v>
      </c>
      <c r="S135" s="261"/>
      <c r="T135" s="261"/>
      <c r="U135" s="261"/>
      <c r="V135" s="261"/>
      <c r="W135" s="261"/>
      <c r="X135" s="254"/>
      <c r="Y135" s="319"/>
      <c r="Z135" s="320">
        <f>定期調査報告書!$Z$120</f>
        <v>0</v>
      </c>
      <c r="AA135" s="254" t="s">
        <v>411</v>
      </c>
      <c r="AB135" s="254"/>
      <c r="AC135" s="254"/>
      <c r="AD135" s="254"/>
      <c r="AE135" s="254"/>
      <c r="AF135" s="254"/>
      <c r="AG135" s="254"/>
      <c r="AH135" s="254"/>
      <c r="AI135" s="254"/>
      <c r="AJ135" s="254"/>
      <c r="AK135" s="254"/>
      <c r="AL135" s="254"/>
      <c r="AM135" s="254"/>
    </row>
    <row r="136" spans="1:39" ht="2.25" customHeight="1">
      <c r="A136" s="254"/>
      <c r="B136" s="254"/>
      <c r="C136" s="254"/>
      <c r="D136" s="254"/>
      <c r="E136" s="254"/>
      <c r="F136" s="254"/>
      <c r="G136" s="254"/>
      <c r="H136" s="254"/>
      <c r="I136" s="254"/>
      <c r="J136" s="254"/>
      <c r="K136" s="254"/>
      <c r="L136" s="254"/>
      <c r="M136" s="28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row>
    <row r="137" spans="1:39">
      <c r="A137" s="254"/>
      <c r="B137" s="254" t="s">
        <v>296</v>
      </c>
      <c r="C137" s="254"/>
      <c r="D137" s="254"/>
      <c r="E137" s="254"/>
      <c r="F137" s="254"/>
      <c r="G137" s="254"/>
      <c r="H137" s="254"/>
      <c r="I137" s="254"/>
      <c r="J137" s="319"/>
      <c r="K137" s="254"/>
      <c r="L137" s="254"/>
      <c r="M137" s="319"/>
      <c r="N137" s="313">
        <f>定期調査報告書!$N$122</f>
        <v>0</v>
      </c>
      <c r="O137" s="254" t="s">
        <v>85</v>
      </c>
      <c r="P137" s="254"/>
      <c r="Q137" s="313">
        <f>定期調査報告書!$Q$122</f>
        <v>0</v>
      </c>
      <c r="R137" s="254" t="s">
        <v>411</v>
      </c>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row>
    <row r="138" spans="1:39">
      <c r="A138" s="254"/>
      <c r="B138" s="254"/>
      <c r="C138" s="254"/>
      <c r="D138" s="254"/>
      <c r="E138" s="254"/>
      <c r="F138" s="254"/>
      <c r="G138" s="254"/>
      <c r="H138" s="404" t="s">
        <v>80</v>
      </c>
      <c r="I138" s="405"/>
      <c r="J138" s="405"/>
      <c r="K138" s="405"/>
      <c r="L138" s="284"/>
      <c r="M138" s="321"/>
      <c r="N138" s="322"/>
      <c r="O138" s="322"/>
      <c r="P138" s="322"/>
      <c r="Q138" s="322"/>
      <c r="R138" s="322"/>
      <c r="S138" s="403">
        <f>定期調査報告書!S123</f>
        <v>0</v>
      </c>
      <c r="T138" s="403"/>
      <c r="U138" s="403">
        <f>定期調査報告書!U123</f>
        <v>0</v>
      </c>
      <c r="V138" s="403"/>
      <c r="W138" s="245" t="s">
        <v>373</v>
      </c>
      <c r="X138" s="480">
        <f>定期調査報告書!$X$123</f>
        <v>0</v>
      </c>
      <c r="Y138" s="480"/>
      <c r="Z138" s="271" t="s">
        <v>372</v>
      </c>
      <c r="AA138" s="406">
        <f>定期調査報告書!$AA$123</f>
        <v>0</v>
      </c>
      <c r="AB138" s="405"/>
      <c r="AC138" s="271" t="s">
        <v>81</v>
      </c>
      <c r="AD138" s="271"/>
      <c r="AE138" s="283" t="s">
        <v>378</v>
      </c>
      <c r="AF138" s="411">
        <f>定期調査報告書!$AF$123</f>
        <v>0</v>
      </c>
      <c r="AG138" s="479"/>
      <c r="AH138" s="479"/>
      <c r="AI138" s="479"/>
      <c r="AJ138" s="479"/>
      <c r="AK138" s="479"/>
      <c r="AL138" s="261" t="s">
        <v>376</v>
      </c>
      <c r="AM138" s="261"/>
    </row>
    <row r="139" spans="1:39">
      <c r="A139" s="254"/>
      <c r="B139" s="254"/>
      <c r="C139" s="254"/>
      <c r="D139" s="254"/>
      <c r="E139" s="254"/>
      <c r="F139" s="254"/>
      <c r="G139" s="254"/>
      <c r="H139" s="404" t="s">
        <v>82</v>
      </c>
      <c r="I139" s="404"/>
      <c r="J139" s="404"/>
      <c r="K139" s="404"/>
      <c r="L139" s="254"/>
      <c r="M139" s="254"/>
      <c r="N139" s="313">
        <f>定期調査報告書!$N$124</f>
        <v>0</v>
      </c>
      <c r="O139" s="261" t="s">
        <v>83</v>
      </c>
      <c r="P139" s="261"/>
      <c r="Q139" s="261"/>
      <c r="R139" s="254"/>
      <c r="S139" s="323"/>
      <c r="T139" s="320">
        <f>定期調査報告書!$T$124</f>
        <v>0</v>
      </c>
      <c r="U139" s="476" t="s">
        <v>84</v>
      </c>
      <c r="V139" s="477"/>
      <c r="W139" s="477"/>
      <c r="X139" s="477"/>
      <c r="Y139" s="477"/>
      <c r="Z139" s="477"/>
      <c r="AA139" s="477"/>
      <c r="AB139" s="477"/>
      <c r="AC139" s="407">
        <f>定期調査報告書!$AC$124</f>
        <v>0</v>
      </c>
      <c r="AD139" s="408"/>
      <c r="AE139" s="408"/>
      <c r="AF139" s="408"/>
      <c r="AG139" s="408"/>
      <c r="AH139" s="408"/>
      <c r="AI139" s="408"/>
      <c r="AJ139" s="408"/>
      <c r="AK139" s="253" t="s">
        <v>415</v>
      </c>
      <c r="AL139" s="324"/>
      <c r="AM139" s="254"/>
    </row>
    <row r="140" spans="1:39" ht="3" customHeight="1">
      <c r="A140" s="254"/>
      <c r="B140" s="254"/>
      <c r="C140" s="254"/>
      <c r="D140" s="254"/>
      <c r="E140" s="254"/>
      <c r="F140" s="254"/>
      <c r="G140" s="254"/>
      <c r="H140" s="254"/>
      <c r="I140" s="254"/>
      <c r="J140" s="254"/>
      <c r="K140" s="254"/>
      <c r="L140" s="254"/>
      <c r="M140" s="254"/>
      <c r="N140" s="254"/>
      <c r="O140" s="254"/>
      <c r="P140" s="254"/>
      <c r="Q140" s="254"/>
      <c r="R140" s="254"/>
      <c r="S140" s="285"/>
      <c r="T140" s="254"/>
      <c r="U140" s="254"/>
      <c r="V140" s="254"/>
      <c r="W140" s="254"/>
      <c r="X140" s="254"/>
      <c r="Y140" s="285"/>
      <c r="Z140" s="254"/>
      <c r="AA140" s="254"/>
      <c r="AB140" s="254"/>
      <c r="AC140" s="254"/>
      <c r="AD140" s="254"/>
      <c r="AE140" s="254"/>
      <c r="AF140" s="254"/>
      <c r="AG140" s="254"/>
      <c r="AH140" s="254"/>
      <c r="AI140" s="254"/>
      <c r="AJ140" s="254"/>
      <c r="AK140" s="254"/>
      <c r="AL140" s="254"/>
      <c r="AM140" s="254"/>
    </row>
    <row r="141" spans="1:39">
      <c r="A141" s="254"/>
      <c r="B141" s="254" t="s">
        <v>298</v>
      </c>
      <c r="C141" s="254"/>
      <c r="D141" s="254"/>
      <c r="E141" s="254"/>
      <c r="F141" s="254"/>
      <c r="G141" s="254"/>
      <c r="H141" s="254"/>
      <c r="I141" s="254"/>
      <c r="J141" s="254"/>
      <c r="K141" s="254"/>
      <c r="L141" s="254"/>
      <c r="M141" s="254"/>
      <c r="N141" s="313">
        <f>定期調査報告書!$N$126</f>
        <v>0</v>
      </c>
      <c r="O141" s="284" t="s">
        <v>85</v>
      </c>
      <c r="P141" s="254"/>
      <c r="Q141" s="313">
        <f>定期調査報告書!$Q$126</f>
        <v>0</v>
      </c>
      <c r="R141" s="284" t="s">
        <v>411</v>
      </c>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row>
    <row r="142" spans="1:39" ht="3"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row>
    <row r="143" spans="1:39">
      <c r="A143" s="254"/>
      <c r="B143" s="254" t="s">
        <v>299</v>
      </c>
      <c r="C143" s="254"/>
      <c r="D143" s="254"/>
      <c r="E143" s="254"/>
      <c r="F143" s="254"/>
      <c r="G143" s="254"/>
      <c r="H143" s="254"/>
      <c r="I143" s="254"/>
      <c r="J143" s="319"/>
      <c r="K143" s="254"/>
      <c r="L143" s="254"/>
      <c r="M143" s="319"/>
      <c r="N143" s="313">
        <f>定期調査報告書!$N$128</f>
        <v>0</v>
      </c>
      <c r="O143" s="254" t="s">
        <v>85</v>
      </c>
      <c r="P143" s="254"/>
      <c r="Q143" s="313">
        <f>定期調査報告書!$Q$128</f>
        <v>0</v>
      </c>
      <c r="R143" s="254" t="s">
        <v>411</v>
      </c>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row>
    <row r="144" spans="1:39">
      <c r="A144" s="254"/>
      <c r="B144" s="254"/>
      <c r="C144" s="254"/>
      <c r="D144" s="254"/>
      <c r="E144" s="254"/>
      <c r="F144" s="254"/>
      <c r="G144" s="254"/>
      <c r="H144" s="404" t="s">
        <v>80</v>
      </c>
      <c r="I144" s="405"/>
      <c r="J144" s="405"/>
      <c r="K144" s="405"/>
      <c r="L144" s="284"/>
      <c r="M144" s="321"/>
      <c r="N144" s="322"/>
      <c r="O144" s="322"/>
      <c r="P144" s="322"/>
      <c r="Q144" s="322"/>
      <c r="R144" s="322"/>
      <c r="S144" s="403">
        <f>定期調査報告書!S129</f>
        <v>0</v>
      </c>
      <c r="T144" s="403"/>
      <c r="U144" s="403">
        <f>定期調査報告書!U129</f>
        <v>0</v>
      </c>
      <c r="V144" s="403"/>
      <c r="W144" s="245" t="s">
        <v>373</v>
      </c>
      <c r="X144" s="480">
        <f>定期調査報告書!$X$129</f>
        <v>0</v>
      </c>
      <c r="Y144" s="480"/>
      <c r="Z144" s="271" t="s">
        <v>372</v>
      </c>
      <c r="AA144" s="406">
        <f>定期調査報告書!$AA$129</f>
        <v>0</v>
      </c>
      <c r="AB144" s="405"/>
      <c r="AC144" s="271" t="s">
        <v>81</v>
      </c>
      <c r="AD144" s="271"/>
      <c r="AE144" s="283" t="s">
        <v>378</v>
      </c>
      <c r="AF144" s="411">
        <f>定期調査報告書!$AF$129</f>
        <v>0</v>
      </c>
      <c r="AG144" s="479"/>
      <c r="AH144" s="479"/>
      <c r="AI144" s="479"/>
      <c r="AJ144" s="479"/>
      <c r="AK144" s="479"/>
      <c r="AL144" s="261" t="s">
        <v>376</v>
      </c>
      <c r="AM144" s="261"/>
    </row>
    <row r="145" spans="1:39">
      <c r="A145" s="254"/>
      <c r="B145" s="254"/>
      <c r="C145" s="254"/>
      <c r="D145" s="254"/>
      <c r="E145" s="254"/>
      <c r="F145" s="254"/>
      <c r="G145" s="254"/>
      <c r="H145" s="404" t="s">
        <v>82</v>
      </c>
      <c r="I145" s="404"/>
      <c r="J145" s="404"/>
      <c r="K145" s="404"/>
      <c r="L145" s="254"/>
      <c r="M145" s="254"/>
      <c r="N145" s="313">
        <f>定期調査報告書!$N$130</f>
        <v>0</v>
      </c>
      <c r="O145" s="261" t="s">
        <v>83</v>
      </c>
      <c r="P145" s="261"/>
      <c r="Q145" s="261"/>
      <c r="R145" s="254"/>
      <c r="S145" s="319"/>
      <c r="T145" s="320">
        <f>定期調査報告書!$T$130</f>
        <v>0</v>
      </c>
      <c r="U145" s="476" t="s">
        <v>84</v>
      </c>
      <c r="V145" s="477"/>
      <c r="W145" s="477"/>
      <c r="X145" s="477"/>
      <c r="Y145" s="477"/>
      <c r="Z145" s="477"/>
      <c r="AA145" s="477"/>
      <c r="AB145" s="477"/>
      <c r="AC145" s="425">
        <f>定期調査報告書!$AC$130</f>
        <v>0</v>
      </c>
      <c r="AD145" s="416"/>
      <c r="AE145" s="416"/>
      <c r="AF145" s="416"/>
      <c r="AG145" s="416"/>
      <c r="AH145" s="416"/>
      <c r="AI145" s="416"/>
      <c r="AJ145" s="416"/>
      <c r="AK145" s="253" t="s">
        <v>415</v>
      </c>
      <c r="AL145" s="324"/>
      <c r="AM145" s="254"/>
    </row>
    <row r="146" spans="1:39" ht="3" customHeight="1">
      <c r="A146" s="254"/>
      <c r="B146" s="254"/>
      <c r="C146" s="254"/>
      <c r="D146" s="254"/>
      <c r="E146" s="254"/>
      <c r="F146" s="254"/>
      <c r="G146" s="254"/>
      <c r="H146" s="254"/>
      <c r="I146" s="254"/>
      <c r="J146" s="254"/>
      <c r="K146" s="254"/>
      <c r="L146" s="254"/>
      <c r="M146" s="254"/>
      <c r="N146" s="254"/>
      <c r="O146" s="254"/>
      <c r="P146" s="254"/>
      <c r="Q146" s="254"/>
      <c r="R146" s="254"/>
      <c r="S146" s="287"/>
      <c r="T146" s="254"/>
      <c r="U146" s="254"/>
      <c r="V146" s="254"/>
      <c r="W146" s="254"/>
      <c r="X146" s="254"/>
      <c r="Y146" s="287"/>
      <c r="Z146" s="254"/>
      <c r="AA146" s="254"/>
      <c r="AB146" s="254"/>
      <c r="AC146" s="254"/>
      <c r="AD146" s="254"/>
      <c r="AE146" s="254"/>
      <c r="AF146" s="254"/>
      <c r="AG146" s="254"/>
      <c r="AH146" s="254"/>
      <c r="AI146" s="254"/>
      <c r="AJ146" s="254"/>
      <c r="AK146" s="254"/>
      <c r="AL146" s="254"/>
      <c r="AM146" s="254"/>
    </row>
    <row r="147" spans="1:39">
      <c r="A147" s="254"/>
      <c r="B147" s="254" t="s">
        <v>300</v>
      </c>
      <c r="C147" s="254"/>
      <c r="D147" s="254"/>
      <c r="E147" s="254"/>
      <c r="F147" s="254"/>
      <c r="G147" s="254"/>
      <c r="H147" s="254"/>
      <c r="I147" s="254"/>
      <c r="J147" s="254"/>
      <c r="K147" s="254"/>
      <c r="L147" s="254"/>
      <c r="M147" s="254"/>
      <c r="N147" s="254"/>
      <c r="O147" s="254"/>
      <c r="P147" s="254"/>
      <c r="Q147" s="254"/>
      <c r="R147" s="254"/>
      <c r="S147" s="279">
        <f>定期調査報告書!$S$132</f>
        <v>0</v>
      </c>
      <c r="T147" s="254" t="s">
        <v>410</v>
      </c>
      <c r="U147" s="254"/>
      <c r="V147" s="279">
        <f>定期調査報告書!$V$132</f>
        <v>0</v>
      </c>
      <c r="W147" s="254" t="s">
        <v>411</v>
      </c>
      <c r="X147" s="254"/>
      <c r="Y147" s="284"/>
      <c r="Z147" s="254"/>
      <c r="AA147" s="254"/>
      <c r="AB147" s="254"/>
      <c r="AC147" s="254"/>
      <c r="AD147" s="254"/>
      <c r="AE147" s="254"/>
      <c r="AF147" s="254"/>
      <c r="AG147" s="254"/>
      <c r="AH147" s="254"/>
      <c r="AI147" s="254"/>
      <c r="AJ147" s="254"/>
      <c r="AK147" s="254"/>
      <c r="AL147" s="254"/>
      <c r="AM147" s="254"/>
    </row>
    <row r="148" spans="1:39" ht="3" customHeight="1">
      <c r="A148" s="254"/>
      <c r="B148" s="254"/>
      <c r="C148" s="254"/>
      <c r="D148" s="254"/>
      <c r="E148" s="254"/>
      <c r="F148" s="254"/>
      <c r="G148" s="254"/>
      <c r="H148" s="254"/>
      <c r="I148" s="254"/>
      <c r="J148" s="254"/>
      <c r="K148" s="254"/>
      <c r="L148" s="254"/>
      <c r="M148" s="254"/>
      <c r="N148" s="254"/>
      <c r="O148" s="254"/>
      <c r="P148" s="254"/>
      <c r="Q148" s="254"/>
      <c r="R148" s="254"/>
      <c r="S148" s="284"/>
      <c r="T148" s="254"/>
      <c r="U148" s="254"/>
      <c r="V148" s="284"/>
      <c r="W148" s="254"/>
      <c r="X148" s="254"/>
      <c r="Y148" s="284"/>
      <c r="Z148" s="254"/>
      <c r="AA148" s="254"/>
      <c r="AB148" s="254"/>
      <c r="AC148" s="254"/>
      <c r="AD148" s="254"/>
      <c r="AE148" s="254"/>
      <c r="AF148" s="254"/>
      <c r="AG148" s="254"/>
      <c r="AH148" s="254"/>
      <c r="AI148" s="254"/>
      <c r="AJ148" s="254"/>
      <c r="AK148" s="254"/>
      <c r="AL148" s="254"/>
      <c r="AM148" s="254"/>
    </row>
    <row r="149" spans="1:39">
      <c r="A149" s="254"/>
      <c r="B149" s="254" t="s">
        <v>301</v>
      </c>
      <c r="C149" s="254"/>
      <c r="D149" s="254"/>
      <c r="E149" s="254"/>
      <c r="F149" s="254"/>
      <c r="G149" s="254"/>
      <c r="H149" s="254"/>
      <c r="I149" s="254"/>
      <c r="J149" s="254"/>
      <c r="K149" s="254"/>
      <c r="L149" s="254"/>
      <c r="M149" s="254"/>
      <c r="N149" s="254"/>
      <c r="O149" s="254"/>
      <c r="P149" s="254"/>
      <c r="Q149" s="254"/>
      <c r="R149" s="254"/>
      <c r="S149" s="279">
        <f>定期調査報告書!$S$134</f>
        <v>0</v>
      </c>
      <c r="T149" s="254" t="s">
        <v>410</v>
      </c>
      <c r="U149" s="254"/>
      <c r="V149" s="279">
        <f>定期調査報告書!$V$134</f>
        <v>0</v>
      </c>
      <c r="W149" s="254" t="s">
        <v>411</v>
      </c>
      <c r="X149" s="254"/>
      <c r="Y149" s="279">
        <f>定期調査報告書!$Y$134</f>
        <v>0</v>
      </c>
      <c r="Z149" s="254" t="s">
        <v>414</v>
      </c>
      <c r="AA149" s="254"/>
      <c r="AB149" s="254"/>
      <c r="AC149" s="254"/>
      <c r="AD149" s="254"/>
      <c r="AE149" s="254"/>
      <c r="AF149" s="254"/>
      <c r="AG149" s="254"/>
      <c r="AH149" s="254"/>
      <c r="AI149" s="254"/>
      <c r="AJ149" s="254"/>
      <c r="AK149" s="254"/>
      <c r="AL149" s="254"/>
      <c r="AM149" s="254"/>
    </row>
    <row r="150" spans="1:39" ht="2.25" customHeight="1">
      <c r="A150" s="251"/>
      <c r="B150" s="251"/>
      <c r="C150" s="251"/>
      <c r="D150" s="251"/>
      <c r="E150" s="251"/>
      <c r="F150" s="251"/>
      <c r="G150" s="251"/>
      <c r="H150" s="251"/>
      <c r="I150" s="251"/>
      <c r="J150" s="251"/>
      <c r="K150" s="251"/>
      <c r="L150" s="251"/>
      <c r="M150" s="251"/>
      <c r="N150" s="251"/>
      <c r="O150" s="251"/>
      <c r="P150" s="251"/>
      <c r="Q150" s="251"/>
      <c r="R150" s="251"/>
      <c r="S150" s="289"/>
      <c r="T150" s="251"/>
      <c r="U150" s="251"/>
      <c r="V150" s="289"/>
      <c r="W150" s="251"/>
      <c r="X150" s="251"/>
      <c r="Y150" s="289"/>
      <c r="Z150" s="251"/>
      <c r="AA150" s="251"/>
      <c r="AB150" s="251"/>
      <c r="AC150" s="251"/>
      <c r="AD150" s="251"/>
      <c r="AE150" s="251"/>
      <c r="AF150" s="251"/>
      <c r="AG150" s="253"/>
      <c r="AH150" s="253"/>
      <c r="AI150" s="253"/>
      <c r="AJ150" s="253"/>
      <c r="AK150" s="253"/>
      <c r="AL150" s="253"/>
      <c r="AM150" s="253"/>
    </row>
    <row r="151" spans="1:39">
      <c r="A151" s="255" t="s">
        <v>327</v>
      </c>
      <c r="B151" s="25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6"/>
      <c r="AH151" s="256"/>
      <c r="AI151" s="256"/>
      <c r="AJ151" s="256"/>
      <c r="AK151" s="256"/>
      <c r="AL151" s="256"/>
      <c r="AM151" s="256"/>
    </row>
    <row r="152" spans="1:39">
      <c r="A152" s="251"/>
      <c r="B152" s="448">
        <f>定期調査報告書!$B$209</f>
        <v>0</v>
      </c>
      <c r="C152" s="471"/>
      <c r="D152" s="471"/>
      <c r="E152" s="471"/>
      <c r="F152" s="471"/>
      <c r="G152" s="471"/>
      <c r="H152" s="471"/>
      <c r="I152" s="471"/>
      <c r="J152" s="471"/>
      <c r="K152" s="471"/>
      <c r="L152" s="471"/>
      <c r="M152" s="471"/>
      <c r="N152" s="471"/>
      <c r="O152" s="471"/>
      <c r="P152" s="471"/>
      <c r="Q152" s="471"/>
      <c r="R152" s="471"/>
      <c r="S152" s="471"/>
      <c r="T152" s="471"/>
      <c r="U152" s="471"/>
      <c r="V152" s="471"/>
      <c r="W152" s="471"/>
      <c r="X152" s="471"/>
      <c r="Y152" s="471"/>
      <c r="Z152" s="471"/>
      <c r="AA152" s="471"/>
      <c r="AB152" s="471"/>
      <c r="AC152" s="471"/>
      <c r="AD152" s="471"/>
      <c r="AE152" s="471"/>
      <c r="AF152" s="471"/>
      <c r="AG152" s="471"/>
      <c r="AH152" s="471"/>
      <c r="AI152" s="471"/>
      <c r="AJ152" s="471"/>
      <c r="AK152" s="471"/>
      <c r="AL152" s="471"/>
      <c r="AM152" s="471"/>
    </row>
    <row r="153" spans="1:39">
      <c r="A153" s="251"/>
      <c r="B153" s="471"/>
      <c r="C153" s="471"/>
      <c r="D153" s="471"/>
      <c r="E153" s="471"/>
      <c r="F153" s="471"/>
      <c r="G153" s="471"/>
      <c r="H153" s="471"/>
      <c r="I153" s="471"/>
      <c r="J153" s="471"/>
      <c r="K153" s="471"/>
      <c r="L153" s="471"/>
      <c r="M153" s="471"/>
      <c r="N153" s="471"/>
      <c r="O153" s="471"/>
      <c r="P153" s="471"/>
      <c r="Q153" s="471"/>
      <c r="R153" s="471"/>
      <c r="S153" s="471"/>
      <c r="T153" s="471"/>
      <c r="U153" s="471"/>
      <c r="V153" s="471"/>
      <c r="W153" s="471"/>
      <c r="X153" s="471"/>
      <c r="Y153" s="471"/>
      <c r="Z153" s="471"/>
      <c r="AA153" s="471"/>
      <c r="AB153" s="471"/>
      <c r="AC153" s="471"/>
      <c r="AD153" s="471"/>
      <c r="AE153" s="471"/>
      <c r="AF153" s="471"/>
      <c r="AG153" s="471"/>
      <c r="AH153" s="471"/>
      <c r="AI153" s="471"/>
      <c r="AJ153" s="471"/>
      <c r="AK153" s="471"/>
      <c r="AL153" s="471"/>
      <c r="AM153" s="471"/>
    </row>
    <row r="154" spans="1:39">
      <c r="A154" s="251"/>
      <c r="B154" s="471"/>
      <c r="C154" s="471"/>
      <c r="D154" s="471"/>
      <c r="E154" s="471"/>
      <c r="F154" s="471"/>
      <c r="G154" s="471"/>
      <c r="H154" s="471"/>
      <c r="I154" s="471"/>
      <c r="J154" s="471"/>
      <c r="K154" s="471"/>
      <c r="L154" s="471"/>
      <c r="M154" s="471"/>
      <c r="N154" s="471"/>
      <c r="O154" s="471"/>
      <c r="P154" s="471"/>
      <c r="Q154" s="471"/>
      <c r="R154" s="471"/>
      <c r="S154" s="471"/>
      <c r="T154" s="471"/>
      <c r="U154" s="471"/>
      <c r="V154" s="471"/>
      <c r="W154" s="471"/>
      <c r="X154" s="471"/>
      <c r="Y154" s="471"/>
      <c r="Z154" s="471"/>
      <c r="AA154" s="471"/>
      <c r="AB154" s="471"/>
      <c r="AC154" s="471"/>
      <c r="AD154" s="471"/>
      <c r="AE154" s="471"/>
      <c r="AF154" s="471"/>
      <c r="AG154" s="471"/>
      <c r="AH154" s="471"/>
      <c r="AI154" s="471"/>
      <c r="AJ154" s="471"/>
      <c r="AK154" s="471"/>
      <c r="AL154" s="471"/>
      <c r="AM154" s="471"/>
    </row>
    <row r="155" spans="1:39">
      <c r="A155" s="291"/>
      <c r="B155" s="472"/>
      <c r="C155" s="472"/>
      <c r="D155" s="472"/>
      <c r="E155" s="472"/>
      <c r="F155" s="472"/>
      <c r="G155" s="472"/>
      <c r="H155" s="472"/>
      <c r="I155" s="472"/>
      <c r="J155" s="472"/>
      <c r="K155" s="472"/>
      <c r="L155" s="472"/>
      <c r="M155" s="472"/>
      <c r="N155" s="472"/>
      <c r="O155" s="472"/>
      <c r="P155" s="472"/>
      <c r="Q155" s="472"/>
      <c r="R155" s="472"/>
      <c r="S155" s="472"/>
      <c r="T155" s="472"/>
      <c r="U155" s="472"/>
      <c r="V155" s="472"/>
      <c r="W155" s="472"/>
      <c r="X155" s="472"/>
      <c r="Y155" s="472"/>
      <c r="Z155" s="472"/>
      <c r="AA155" s="472"/>
      <c r="AB155" s="472"/>
      <c r="AC155" s="472"/>
      <c r="AD155" s="472"/>
      <c r="AE155" s="472"/>
      <c r="AF155" s="472"/>
      <c r="AG155" s="472"/>
      <c r="AH155" s="472"/>
      <c r="AI155" s="472"/>
      <c r="AJ155" s="472"/>
      <c r="AK155" s="472"/>
      <c r="AL155" s="472"/>
      <c r="AM155" s="472"/>
    </row>
    <row r="156" spans="1:39">
      <c r="A156" s="251" t="s">
        <v>370</v>
      </c>
      <c r="B156" s="251"/>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3"/>
      <c r="AH156" s="253"/>
      <c r="AI156" s="253"/>
      <c r="AJ156" s="253"/>
      <c r="AK156" s="253"/>
      <c r="AL156" s="253"/>
      <c r="AM156" s="253"/>
    </row>
    <row r="157" spans="1:39" ht="56.25" customHeight="1">
      <c r="A157" s="251"/>
      <c r="B157" s="448" t="s">
        <v>685</v>
      </c>
      <c r="C157" s="449"/>
      <c r="D157" s="449"/>
      <c r="E157" s="449"/>
      <c r="F157" s="449"/>
      <c r="G157" s="449"/>
      <c r="H157" s="449"/>
      <c r="I157" s="449"/>
      <c r="J157" s="449"/>
      <c r="K157" s="449"/>
      <c r="L157" s="449"/>
      <c r="M157" s="449"/>
      <c r="N157" s="449"/>
      <c r="O157" s="449"/>
      <c r="P157" s="449"/>
      <c r="Q157" s="449"/>
      <c r="R157" s="449"/>
      <c r="S157" s="449"/>
      <c r="T157" s="449"/>
      <c r="U157" s="449"/>
      <c r="V157" s="449"/>
      <c r="W157" s="449"/>
      <c r="X157" s="449"/>
      <c r="Y157" s="449"/>
      <c r="Z157" s="449"/>
      <c r="AA157" s="449"/>
      <c r="AB157" s="449"/>
      <c r="AC157" s="449"/>
      <c r="AD157" s="449"/>
      <c r="AE157" s="449"/>
      <c r="AF157" s="449"/>
      <c r="AG157" s="449"/>
      <c r="AH157" s="449"/>
      <c r="AI157" s="449"/>
      <c r="AJ157" s="449"/>
      <c r="AK157" s="449"/>
      <c r="AL157" s="449"/>
      <c r="AM157" s="449"/>
    </row>
    <row r="158" spans="1:39">
      <c r="A158" s="251"/>
      <c r="B158" s="251"/>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c r="AG158" s="253"/>
      <c r="AH158" s="253"/>
      <c r="AI158" s="253"/>
      <c r="AJ158" s="253"/>
      <c r="AK158" s="253"/>
      <c r="AL158" s="253"/>
      <c r="AM158" s="253"/>
    </row>
    <row r="159" spans="1:39">
      <c r="A159" s="251"/>
      <c r="B159" s="251"/>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c r="AG159" s="253"/>
      <c r="AH159" s="253"/>
      <c r="AI159" s="253"/>
      <c r="AJ159" s="253"/>
      <c r="AK159" s="253"/>
      <c r="AL159" s="253"/>
      <c r="AM159" s="253"/>
    </row>
    <row r="160" spans="1:39">
      <c r="A160" s="251"/>
      <c r="B160" s="251"/>
      <c r="C160" s="251"/>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c r="Z160" s="251"/>
      <c r="AA160" s="251"/>
      <c r="AB160" s="251"/>
      <c r="AC160" s="251"/>
      <c r="AD160" s="251"/>
      <c r="AE160" s="251"/>
      <c r="AF160" s="251"/>
      <c r="AG160" s="253"/>
      <c r="AH160" s="253"/>
      <c r="AI160" s="253"/>
      <c r="AJ160" s="253"/>
      <c r="AK160" s="253"/>
      <c r="AL160" s="253"/>
      <c r="AM160" s="253"/>
    </row>
    <row r="161" spans="1:39">
      <c r="A161" s="251"/>
      <c r="B161" s="251"/>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c r="AE161" s="251"/>
      <c r="AF161" s="251"/>
      <c r="AG161" s="253"/>
      <c r="AH161" s="253"/>
      <c r="AI161" s="253"/>
      <c r="AJ161" s="253"/>
      <c r="AK161" s="253"/>
      <c r="AL161" s="253"/>
      <c r="AM161" s="253"/>
    </row>
    <row r="162" spans="1:39">
      <c r="A162" s="251"/>
      <c r="B162" s="251"/>
      <c r="C162" s="251"/>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1"/>
      <c r="Z162" s="251"/>
      <c r="AA162" s="251"/>
      <c r="AB162" s="251"/>
      <c r="AC162" s="251"/>
      <c r="AD162" s="251"/>
      <c r="AE162" s="251"/>
      <c r="AF162" s="251"/>
      <c r="AG162" s="253"/>
      <c r="AH162" s="253"/>
      <c r="AI162" s="253"/>
      <c r="AJ162" s="253"/>
      <c r="AK162" s="253"/>
      <c r="AL162" s="253"/>
      <c r="AM162" s="253"/>
    </row>
    <row r="163" spans="1:39">
      <c r="A163" s="251"/>
      <c r="B163" s="251"/>
      <c r="C163" s="251"/>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3"/>
      <c r="AH163" s="253"/>
      <c r="AI163" s="253"/>
      <c r="AJ163" s="253"/>
      <c r="AK163" s="253"/>
      <c r="AL163" s="253"/>
      <c r="AM163" s="253"/>
    </row>
    <row r="164" spans="1:39">
      <c r="A164" s="251"/>
      <c r="B164" s="251"/>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1"/>
      <c r="AA164" s="251"/>
      <c r="AB164" s="251"/>
      <c r="AC164" s="251"/>
      <c r="AD164" s="251"/>
      <c r="AE164" s="251"/>
      <c r="AF164" s="251"/>
      <c r="AG164" s="253"/>
      <c r="AH164" s="253"/>
      <c r="AI164" s="253"/>
      <c r="AJ164" s="253"/>
      <c r="AK164" s="253"/>
      <c r="AL164" s="253"/>
      <c r="AM164" s="253"/>
    </row>
    <row r="165" spans="1:39">
      <c r="A165" s="251"/>
      <c r="B165" s="251"/>
      <c r="C165" s="251"/>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c r="AE165" s="251"/>
      <c r="AF165" s="251"/>
      <c r="AG165" s="253"/>
      <c r="AH165" s="253"/>
      <c r="AI165" s="253"/>
      <c r="AJ165" s="253"/>
      <c r="AK165" s="253"/>
      <c r="AL165" s="253"/>
      <c r="AM165" s="253"/>
    </row>
    <row r="166" spans="1:39">
      <c r="A166" s="251"/>
      <c r="B166" s="251"/>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c r="AG166" s="253"/>
      <c r="AH166" s="253"/>
      <c r="AI166" s="253"/>
      <c r="AJ166" s="253"/>
      <c r="AK166" s="253"/>
      <c r="AL166" s="253"/>
      <c r="AM166" s="253"/>
    </row>
    <row r="167" spans="1:39">
      <c r="A167" s="251"/>
      <c r="B167" s="251"/>
      <c r="C167" s="251"/>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251"/>
      <c r="AF167" s="251"/>
      <c r="AG167" s="253"/>
      <c r="AH167" s="253"/>
      <c r="AI167" s="253"/>
      <c r="AJ167" s="253"/>
      <c r="AK167" s="253"/>
      <c r="AL167" s="253"/>
      <c r="AM167" s="253"/>
    </row>
    <row r="168" spans="1:39">
      <c r="A168" s="251"/>
      <c r="B168" s="251"/>
      <c r="C168" s="251"/>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c r="AG168" s="253"/>
      <c r="AH168" s="253"/>
      <c r="AI168" s="253"/>
      <c r="AJ168" s="253"/>
      <c r="AK168" s="253"/>
      <c r="AL168" s="253"/>
      <c r="AM168" s="253"/>
    </row>
    <row r="169" spans="1:39">
      <c r="A169" s="251"/>
      <c r="B169" s="251"/>
      <c r="C169" s="251"/>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c r="AG169" s="253"/>
      <c r="AH169" s="253"/>
      <c r="AI169" s="253"/>
      <c r="AJ169" s="253"/>
      <c r="AK169" s="253"/>
      <c r="AL169" s="253"/>
      <c r="AM169" s="253"/>
    </row>
    <row r="170" spans="1:39">
      <c r="A170" s="251"/>
      <c r="B170" s="251"/>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3"/>
      <c r="AH170" s="253"/>
      <c r="AI170" s="253"/>
      <c r="AJ170" s="253"/>
      <c r="AK170" s="253"/>
      <c r="AL170" s="253"/>
      <c r="AM170" s="253"/>
    </row>
    <row r="171" spans="1:39">
      <c r="A171" s="251"/>
      <c r="B171" s="251"/>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E171" s="251"/>
      <c r="AF171" s="251"/>
      <c r="AG171" s="253"/>
      <c r="AH171" s="253"/>
      <c r="AI171" s="253"/>
      <c r="AJ171" s="253"/>
      <c r="AK171" s="253"/>
      <c r="AL171" s="253"/>
      <c r="AM171" s="253"/>
    </row>
    <row r="172" spans="1:39">
      <c r="A172" s="251"/>
      <c r="B172" s="251"/>
      <c r="C172" s="251"/>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c r="AG172" s="253"/>
      <c r="AH172" s="253"/>
      <c r="AI172" s="253"/>
      <c r="AJ172" s="253"/>
      <c r="AK172" s="253"/>
      <c r="AL172" s="253"/>
      <c r="AM172" s="253"/>
    </row>
    <row r="173" spans="1:39">
      <c r="A173" s="325"/>
      <c r="B173" s="251"/>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c r="AG173" s="253"/>
      <c r="AH173" s="253"/>
      <c r="AI173" s="253"/>
      <c r="AJ173" s="253"/>
      <c r="AK173" s="253"/>
      <c r="AL173" s="253"/>
      <c r="AM173" s="253"/>
    </row>
    <row r="174" spans="1:39">
      <c r="A174" s="325"/>
      <c r="B174" s="251"/>
      <c r="C174" s="251"/>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3"/>
      <c r="AH174" s="253"/>
      <c r="AI174" s="253"/>
      <c r="AJ174" s="253"/>
      <c r="AK174" s="253"/>
      <c r="AL174" s="253"/>
      <c r="AM174" s="253"/>
    </row>
    <row r="175" spans="1:39">
      <c r="A175" s="326"/>
      <c r="B175" s="326"/>
      <c r="C175" s="326"/>
      <c r="D175" s="326"/>
      <c r="E175" s="326"/>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7"/>
      <c r="AH175" s="327"/>
      <c r="AI175" s="327"/>
      <c r="AJ175" s="327"/>
      <c r="AK175" s="327"/>
      <c r="AL175" s="327"/>
      <c r="AM175" s="327"/>
    </row>
    <row r="176" spans="1:39">
      <c r="A176" s="326"/>
      <c r="B176" s="326"/>
      <c r="C176" s="326"/>
      <c r="D176" s="326"/>
      <c r="E176" s="326"/>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7"/>
      <c r="AH176" s="327"/>
      <c r="AI176" s="327"/>
      <c r="AJ176" s="327"/>
      <c r="AK176" s="327"/>
      <c r="AL176" s="327"/>
      <c r="AM176" s="327"/>
    </row>
    <row r="177" spans="1:39">
      <c r="A177" s="326"/>
      <c r="B177" s="326"/>
      <c r="C177" s="326"/>
      <c r="D177" s="326"/>
      <c r="E177" s="326"/>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7"/>
      <c r="AH177" s="327"/>
      <c r="AI177" s="327"/>
      <c r="AJ177" s="327"/>
      <c r="AK177" s="327"/>
      <c r="AL177" s="327"/>
      <c r="AM177" s="327"/>
    </row>
    <row r="178" spans="1:39">
      <c r="A178" s="326"/>
      <c r="B178" s="326"/>
      <c r="C178" s="326"/>
      <c r="D178" s="326"/>
      <c r="E178" s="326"/>
      <c r="F178" s="326"/>
      <c r="G178" s="326"/>
      <c r="H178" s="326"/>
      <c r="I178" s="326"/>
      <c r="J178" s="326"/>
      <c r="K178" s="326"/>
      <c r="L178" s="326"/>
      <c r="M178" s="326"/>
      <c r="N178" s="326"/>
      <c r="O178" s="326"/>
      <c r="P178" s="326"/>
      <c r="Q178" s="326"/>
      <c r="R178" s="326"/>
      <c r="S178" s="326"/>
      <c r="T178" s="326"/>
      <c r="U178" s="326"/>
      <c r="V178" s="326"/>
      <c r="W178" s="326"/>
      <c r="X178" s="326"/>
      <c r="Y178" s="326"/>
      <c r="Z178" s="326"/>
      <c r="AA178" s="326"/>
      <c r="AB178" s="326"/>
      <c r="AC178" s="326"/>
      <c r="AD178" s="326"/>
      <c r="AE178" s="326"/>
      <c r="AF178" s="326"/>
      <c r="AG178" s="327"/>
      <c r="AH178" s="327"/>
      <c r="AI178" s="327"/>
      <c r="AJ178" s="327"/>
      <c r="AK178" s="327"/>
      <c r="AL178" s="327"/>
      <c r="AM178" s="327"/>
    </row>
    <row r="179" spans="1:39">
      <c r="A179" s="326"/>
      <c r="B179" s="326"/>
      <c r="C179" s="326"/>
      <c r="D179" s="326"/>
      <c r="E179" s="326"/>
      <c r="F179" s="326"/>
      <c r="G179" s="326"/>
      <c r="H179" s="326"/>
      <c r="I179" s="326"/>
      <c r="J179" s="326"/>
      <c r="K179" s="326"/>
      <c r="L179" s="326"/>
      <c r="M179" s="326"/>
      <c r="N179" s="326"/>
      <c r="O179" s="326"/>
      <c r="P179" s="326"/>
      <c r="Q179" s="326"/>
      <c r="R179" s="326"/>
      <c r="S179" s="326"/>
      <c r="T179" s="326"/>
      <c r="U179" s="326"/>
      <c r="V179" s="326"/>
      <c r="W179" s="326"/>
      <c r="X179" s="326"/>
      <c r="Y179" s="326"/>
      <c r="Z179" s="326"/>
      <c r="AA179" s="326"/>
      <c r="AB179" s="326"/>
      <c r="AC179" s="326"/>
      <c r="AD179" s="326"/>
      <c r="AE179" s="326"/>
      <c r="AF179" s="326"/>
      <c r="AG179" s="327"/>
      <c r="AH179" s="327"/>
      <c r="AI179" s="327"/>
      <c r="AJ179" s="327"/>
      <c r="AK179" s="327"/>
      <c r="AL179" s="327"/>
      <c r="AM179" s="327"/>
    </row>
    <row r="180" spans="1:39">
      <c r="A180" s="326"/>
      <c r="B180" s="326"/>
      <c r="C180" s="326"/>
      <c r="D180" s="326"/>
      <c r="E180" s="326"/>
      <c r="F180" s="326"/>
      <c r="G180" s="326"/>
      <c r="H180" s="326"/>
      <c r="I180" s="326"/>
      <c r="J180" s="326"/>
      <c r="K180" s="326"/>
      <c r="L180" s="326"/>
      <c r="M180" s="326"/>
      <c r="N180" s="326"/>
      <c r="O180" s="326"/>
      <c r="P180" s="326"/>
      <c r="Q180" s="326"/>
      <c r="R180" s="326"/>
      <c r="S180" s="326"/>
      <c r="T180" s="326"/>
      <c r="U180" s="326"/>
      <c r="V180" s="326"/>
      <c r="W180" s="326"/>
      <c r="X180" s="326"/>
      <c r="Y180" s="326"/>
      <c r="Z180" s="326"/>
      <c r="AA180" s="326"/>
      <c r="AB180" s="326"/>
      <c r="AC180" s="326"/>
      <c r="AD180" s="326"/>
      <c r="AE180" s="326"/>
      <c r="AF180" s="326"/>
      <c r="AG180" s="327"/>
      <c r="AH180" s="327"/>
      <c r="AI180" s="327"/>
      <c r="AJ180" s="327"/>
      <c r="AK180" s="327"/>
      <c r="AL180" s="327"/>
      <c r="AM180" s="327"/>
    </row>
    <row r="181" spans="1:39">
      <c r="A181" s="326"/>
      <c r="B181" s="326"/>
      <c r="C181" s="326"/>
      <c r="D181" s="326"/>
      <c r="E181" s="326"/>
      <c r="F181" s="326"/>
      <c r="G181" s="326"/>
      <c r="H181" s="326"/>
      <c r="I181" s="326"/>
      <c r="J181" s="326"/>
      <c r="K181" s="326"/>
      <c r="L181" s="326"/>
      <c r="M181" s="326"/>
      <c r="N181" s="326"/>
      <c r="O181" s="326"/>
      <c r="P181" s="326"/>
      <c r="Q181" s="326"/>
      <c r="R181" s="326"/>
      <c r="S181" s="326"/>
      <c r="T181" s="326"/>
      <c r="U181" s="326"/>
      <c r="V181" s="326"/>
      <c r="W181" s="326"/>
      <c r="X181" s="326"/>
      <c r="Y181" s="326"/>
      <c r="Z181" s="326"/>
      <c r="AA181" s="326"/>
      <c r="AB181" s="326"/>
      <c r="AC181" s="326"/>
      <c r="AD181" s="326"/>
      <c r="AE181" s="326"/>
      <c r="AF181" s="326"/>
      <c r="AG181" s="327"/>
      <c r="AH181" s="327"/>
      <c r="AI181" s="327"/>
      <c r="AJ181" s="327"/>
      <c r="AK181" s="327"/>
      <c r="AL181" s="327"/>
      <c r="AM181" s="327"/>
    </row>
    <row r="182" spans="1:39">
      <c r="A182" s="326"/>
      <c r="B182" s="326"/>
      <c r="C182" s="326"/>
      <c r="D182" s="326"/>
      <c r="E182" s="326"/>
      <c r="F182" s="326"/>
      <c r="G182" s="326"/>
      <c r="H182" s="326"/>
      <c r="I182" s="326"/>
      <c r="J182" s="326"/>
      <c r="K182" s="326"/>
      <c r="L182" s="326"/>
      <c r="M182" s="326"/>
      <c r="N182" s="326"/>
      <c r="O182" s="326"/>
      <c r="P182" s="326"/>
      <c r="Q182" s="326"/>
      <c r="R182" s="326"/>
      <c r="S182" s="326"/>
      <c r="T182" s="326"/>
      <c r="U182" s="326"/>
      <c r="V182" s="326"/>
      <c r="W182" s="326"/>
      <c r="X182" s="326"/>
      <c r="Y182" s="326"/>
      <c r="Z182" s="326"/>
      <c r="AA182" s="326"/>
      <c r="AB182" s="326"/>
      <c r="AC182" s="326"/>
      <c r="AD182" s="326"/>
      <c r="AE182" s="326"/>
      <c r="AF182" s="326"/>
      <c r="AG182" s="327"/>
      <c r="AH182" s="327"/>
      <c r="AI182" s="327"/>
      <c r="AJ182" s="327"/>
      <c r="AK182" s="327"/>
      <c r="AL182" s="327"/>
      <c r="AM182" s="327"/>
    </row>
    <row r="183" spans="1:39">
      <c r="A183" s="326"/>
      <c r="B183" s="326"/>
      <c r="C183" s="326"/>
      <c r="D183" s="326"/>
      <c r="E183" s="326"/>
      <c r="F183" s="326"/>
      <c r="G183" s="326"/>
      <c r="H183" s="326"/>
      <c r="I183" s="326"/>
      <c r="J183" s="326"/>
      <c r="K183" s="326"/>
      <c r="L183" s="326"/>
      <c r="M183" s="326"/>
      <c r="N183" s="326"/>
      <c r="O183" s="326"/>
      <c r="P183" s="326"/>
      <c r="Q183" s="326"/>
      <c r="R183" s="326"/>
      <c r="S183" s="326"/>
      <c r="T183" s="326"/>
      <c r="U183" s="326"/>
      <c r="V183" s="326"/>
      <c r="W183" s="326"/>
      <c r="X183" s="326"/>
      <c r="Y183" s="326"/>
      <c r="Z183" s="326"/>
      <c r="AA183" s="326"/>
      <c r="AB183" s="326"/>
      <c r="AC183" s="326"/>
      <c r="AD183" s="326"/>
      <c r="AE183" s="326"/>
      <c r="AF183" s="326"/>
      <c r="AG183" s="327"/>
      <c r="AH183" s="327"/>
      <c r="AI183" s="327"/>
      <c r="AJ183" s="327"/>
      <c r="AK183" s="327"/>
      <c r="AL183" s="327"/>
      <c r="AM183" s="327"/>
    </row>
    <row r="184" spans="1:39">
      <c r="A184" s="326"/>
      <c r="B184" s="326"/>
      <c r="C184" s="326"/>
      <c r="D184" s="326"/>
      <c r="E184" s="326"/>
      <c r="F184" s="326"/>
      <c r="G184" s="326"/>
      <c r="H184" s="326"/>
      <c r="I184" s="326"/>
      <c r="J184" s="326"/>
      <c r="K184" s="326"/>
      <c r="L184" s="326"/>
      <c r="M184" s="326"/>
      <c r="N184" s="326"/>
      <c r="O184" s="326"/>
      <c r="P184" s="326"/>
      <c r="Q184" s="326"/>
      <c r="R184" s="326"/>
      <c r="S184" s="326"/>
      <c r="T184" s="326"/>
      <c r="U184" s="326"/>
      <c r="V184" s="326"/>
      <c r="W184" s="326"/>
      <c r="X184" s="326"/>
      <c r="Y184" s="326"/>
      <c r="Z184" s="326"/>
      <c r="AA184" s="326"/>
      <c r="AB184" s="326"/>
      <c r="AC184" s="326"/>
      <c r="AD184" s="326"/>
      <c r="AE184" s="326"/>
      <c r="AF184" s="326"/>
      <c r="AG184" s="327"/>
      <c r="AH184" s="327"/>
      <c r="AI184" s="327"/>
      <c r="AJ184" s="327"/>
      <c r="AK184" s="327"/>
      <c r="AL184" s="327"/>
      <c r="AM184" s="327"/>
    </row>
    <row r="185" spans="1:39">
      <c r="A185" s="326"/>
      <c r="B185" s="326"/>
      <c r="C185" s="326"/>
      <c r="D185" s="326"/>
      <c r="E185" s="326"/>
      <c r="F185" s="326"/>
      <c r="G185" s="326"/>
      <c r="H185" s="326"/>
      <c r="I185" s="326"/>
      <c r="J185" s="326"/>
      <c r="K185" s="326"/>
      <c r="L185" s="326"/>
      <c r="M185" s="326"/>
      <c r="N185" s="326"/>
      <c r="O185" s="326"/>
      <c r="P185" s="326"/>
      <c r="Q185" s="326"/>
      <c r="R185" s="326"/>
      <c r="S185" s="326"/>
      <c r="T185" s="326"/>
      <c r="U185" s="326"/>
      <c r="V185" s="326"/>
      <c r="W185" s="326"/>
      <c r="X185" s="326"/>
      <c r="Y185" s="326"/>
      <c r="Z185" s="326"/>
      <c r="AA185" s="326"/>
      <c r="AB185" s="326"/>
      <c r="AC185" s="326"/>
      <c r="AD185" s="326"/>
      <c r="AE185" s="326"/>
      <c r="AF185" s="326"/>
      <c r="AG185" s="327"/>
      <c r="AH185" s="327"/>
      <c r="AI185" s="327"/>
      <c r="AJ185" s="327"/>
      <c r="AK185" s="327"/>
      <c r="AL185" s="327"/>
      <c r="AM185" s="327"/>
    </row>
    <row r="186" spans="1:39">
      <c r="A186" s="326"/>
      <c r="B186" s="326"/>
      <c r="C186" s="326"/>
      <c r="D186" s="326"/>
      <c r="E186" s="326"/>
      <c r="F186" s="326"/>
      <c r="G186" s="326"/>
      <c r="H186" s="326"/>
      <c r="I186" s="326"/>
      <c r="J186" s="326"/>
      <c r="K186" s="326"/>
      <c r="L186" s="326"/>
      <c r="M186" s="326"/>
      <c r="N186" s="326"/>
      <c r="O186" s="326"/>
      <c r="P186" s="326"/>
      <c r="Q186" s="326"/>
      <c r="R186" s="326"/>
      <c r="S186" s="326"/>
      <c r="T186" s="326"/>
      <c r="U186" s="326"/>
      <c r="V186" s="326"/>
      <c r="W186" s="326"/>
      <c r="X186" s="326"/>
      <c r="Y186" s="326"/>
      <c r="Z186" s="326"/>
      <c r="AA186" s="326"/>
      <c r="AB186" s="326"/>
      <c r="AC186" s="326"/>
      <c r="AD186" s="326"/>
      <c r="AE186" s="326"/>
      <c r="AF186" s="326"/>
      <c r="AG186" s="327"/>
      <c r="AH186" s="327"/>
      <c r="AI186" s="327"/>
      <c r="AJ186" s="327"/>
      <c r="AK186" s="327"/>
      <c r="AL186" s="327"/>
      <c r="AM186" s="327"/>
    </row>
    <row r="187" spans="1:39">
      <c r="A187" s="326"/>
      <c r="B187" s="326"/>
      <c r="C187" s="326"/>
      <c r="D187" s="326"/>
      <c r="E187" s="326"/>
      <c r="F187" s="326"/>
      <c r="G187" s="326"/>
      <c r="H187" s="326"/>
      <c r="I187" s="326"/>
      <c r="J187" s="326"/>
      <c r="K187" s="326"/>
      <c r="L187" s="326"/>
      <c r="M187" s="326"/>
      <c r="N187" s="326"/>
      <c r="O187" s="326"/>
      <c r="P187" s="326"/>
      <c r="Q187" s="326"/>
      <c r="R187" s="326"/>
      <c r="S187" s="326"/>
      <c r="T187" s="326"/>
      <c r="U187" s="326"/>
      <c r="V187" s="326"/>
      <c r="W187" s="326"/>
      <c r="X187" s="326"/>
      <c r="Y187" s="326"/>
      <c r="Z187" s="326"/>
      <c r="AA187" s="326"/>
      <c r="AB187" s="326"/>
      <c r="AC187" s="326"/>
      <c r="AD187" s="326"/>
      <c r="AE187" s="326"/>
      <c r="AF187" s="326"/>
      <c r="AG187" s="327"/>
      <c r="AH187" s="327"/>
      <c r="AI187" s="327"/>
      <c r="AJ187" s="327"/>
      <c r="AK187" s="327"/>
      <c r="AL187" s="327"/>
      <c r="AM187" s="327"/>
    </row>
  </sheetData>
  <sheetProtection formatCells="0" formatColumns="0" formatRows="0"/>
  <mergeCells count="191">
    <mergeCell ref="J93:M93"/>
    <mergeCell ref="S61:T61"/>
    <mergeCell ref="X78:Y78"/>
    <mergeCell ref="V78:W78"/>
    <mergeCell ref="A1:AC1"/>
    <mergeCell ref="U98:AB98"/>
    <mergeCell ref="AE97:AK97"/>
    <mergeCell ref="AE109:AJ109"/>
    <mergeCell ref="AE101:AJ101"/>
    <mergeCell ref="AE102:AJ102"/>
    <mergeCell ref="U97:AB97"/>
    <mergeCell ref="U100:AB100"/>
    <mergeCell ref="AE98:AJ98"/>
    <mergeCell ref="J7:AM7"/>
    <mergeCell ref="K40:AM40"/>
    <mergeCell ref="K39:AM39"/>
    <mergeCell ref="P18:R18"/>
    <mergeCell ref="J9:AM9"/>
    <mergeCell ref="A2:AM2"/>
    <mergeCell ref="A3:AM3"/>
    <mergeCell ref="B17:AM17"/>
    <mergeCell ref="J14:AM14"/>
    <mergeCell ref="J6:AM6"/>
    <mergeCell ref="J11:AM11"/>
    <mergeCell ref="H145:K145"/>
    <mergeCell ref="U145:AB145"/>
    <mergeCell ref="AC145:AJ145"/>
    <mergeCell ref="H139:K139"/>
    <mergeCell ref="W123:X123"/>
    <mergeCell ref="V131:AK131"/>
    <mergeCell ref="AF138:AK138"/>
    <mergeCell ref="X138:Y138"/>
    <mergeCell ref="V133:AK133"/>
    <mergeCell ref="V132:AK132"/>
    <mergeCell ref="U139:AB139"/>
    <mergeCell ref="X144:Y144"/>
    <mergeCell ref="AF144:AK144"/>
    <mergeCell ref="P133:Q133"/>
    <mergeCell ref="M130:N130"/>
    <mergeCell ref="V130:AK130"/>
    <mergeCell ref="J133:K133"/>
    <mergeCell ref="H133:I133"/>
    <mergeCell ref="J132:K132"/>
    <mergeCell ref="H132:I132"/>
    <mergeCell ref="J131:K131"/>
    <mergeCell ref="H131:I131"/>
    <mergeCell ref="J130:K130"/>
    <mergeCell ref="H130:I130"/>
    <mergeCell ref="Y29:AB29"/>
    <mergeCell ref="X34:AA34"/>
    <mergeCell ref="A82:AM82"/>
    <mergeCell ref="T80:AL80"/>
    <mergeCell ref="S93:V93"/>
    <mergeCell ref="X65:Y65"/>
    <mergeCell ref="AA65:AB65"/>
    <mergeCell ref="B152:AM155"/>
    <mergeCell ref="U117:AB117"/>
    <mergeCell ref="AE118:AJ118"/>
    <mergeCell ref="U104:AB104"/>
    <mergeCell ref="U109:AB109"/>
    <mergeCell ref="P131:Q131"/>
    <mergeCell ref="AE116:AJ116"/>
    <mergeCell ref="U116:AB116"/>
    <mergeCell ref="AE114:AJ114"/>
    <mergeCell ref="U119:AB119"/>
    <mergeCell ref="U114:AB114"/>
    <mergeCell ref="P130:Q130"/>
    <mergeCell ref="M131:N131"/>
    <mergeCell ref="M132:N132"/>
    <mergeCell ref="H138:K138"/>
    <mergeCell ref="M133:N133"/>
    <mergeCell ref="P132:Q132"/>
    <mergeCell ref="AG19:AL19"/>
    <mergeCell ref="K35:AM35"/>
    <mergeCell ref="K36:AM36"/>
    <mergeCell ref="K32:AM32"/>
    <mergeCell ref="K20:AM20"/>
    <mergeCell ref="J13:AM13"/>
    <mergeCell ref="AG18:AL18"/>
    <mergeCell ref="B157:AM157"/>
    <mergeCell ref="L57:AM57"/>
    <mergeCell ref="K26:AM26"/>
    <mergeCell ref="R127:AF127"/>
    <mergeCell ref="K31:AM31"/>
    <mergeCell ref="Y18:AB18"/>
    <mergeCell ref="X69:Y69"/>
    <mergeCell ref="B28:AM28"/>
    <mergeCell ref="AG34:AL34"/>
    <mergeCell ref="AG23:AL23"/>
    <mergeCell ref="X63:Y63"/>
    <mergeCell ref="AD46:AI51"/>
    <mergeCell ref="AJ46:AK51"/>
    <mergeCell ref="AD52:AL52"/>
    <mergeCell ref="X61:Y61"/>
    <mergeCell ref="K37:AM37"/>
    <mergeCell ref="K41:AM41"/>
    <mergeCell ref="J8:AM8"/>
    <mergeCell ref="K21:AM21"/>
    <mergeCell ref="AS51:AT51"/>
    <mergeCell ref="M23:O23"/>
    <mergeCell ref="L59:AM59"/>
    <mergeCell ref="AD45:AI45"/>
    <mergeCell ref="AJ45:AL45"/>
    <mergeCell ref="A44:AM44"/>
    <mergeCell ref="X23:AA23"/>
    <mergeCell ref="K42:AM42"/>
    <mergeCell ref="T58:U58"/>
    <mergeCell ref="K24:AM24"/>
    <mergeCell ref="M34:O34"/>
    <mergeCell ref="C50:I51"/>
    <mergeCell ref="C49:I49"/>
    <mergeCell ref="C47:I48"/>
    <mergeCell ref="C46:I46"/>
    <mergeCell ref="Q58:R58"/>
    <mergeCell ref="O58:P58"/>
    <mergeCell ref="K33:AM33"/>
    <mergeCell ref="J12:AM12"/>
    <mergeCell ref="AG29:AL29"/>
    <mergeCell ref="AG30:AL30"/>
    <mergeCell ref="P29:R29"/>
    <mergeCell ref="AA61:AB61"/>
    <mergeCell ref="K25:AM25"/>
    <mergeCell ref="K22:AM22"/>
    <mergeCell ref="U69:V69"/>
    <mergeCell ref="S69:T69"/>
    <mergeCell ref="U67:V67"/>
    <mergeCell ref="N98:P98"/>
    <mergeCell ref="AA63:AB63"/>
    <mergeCell ref="Z92:AI92"/>
    <mergeCell ref="P87:V87"/>
    <mergeCell ref="K88:AM88"/>
    <mergeCell ref="AA67:AB67"/>
    <mergeCell ref="AA69:AB69"/>
    <mergeCell ref="AA78:AB78"/>
    <mergeCell ref="K76:AL76"/>
    <mergeCell ref="X67:Y67"/>
    <mergeCell ref="S67:T67"/>
    <mergeCell ref="U65:V65"/>
    <mergeCell ref="S65:T65"/>
    <mergeCell ref="U63:V63"/>
    <mergeCell ref="S63:T63"/>
    <mergeCell ref="U61:V61"/>
    <mergeCell ref="I94:O94"/>
    <mergeCell ref="I95:O95"/>
    <mergeCell ref="I96:O96"/>
    <mergeCell ref="N100:P100"/>
    <mergeCell ref="U99:AB99"/>
    <mergeCell ref="N102:P102"/>
    <mergeCell ref="U111:AB111"/>
    <mergeCell ref="U102:AB102"/>
    <mergeCell ref="U101:AB101"/>
    <mergeCell ref="N104:P104"/>
    <mergeCell ref="AE110:AJ110"/>
    <mergeCell ref="AE104:AJ104"/>
    <mergeCell ref="U103:AB103"/>
    <mergeCell ref="U110:AB110"/>
    <mergeCell ref="AE103:AJ103"/>
    <mergeCell ref="AE111:AJ111"/>
    <mergeCell ref="U105:AB105"/>
    <mergeCell ref="AE105:AJ105"/>
    <mergeCell ref="N106:P106"/>
    <mergeCell ref="U106:AB106"/>
    <mergeCell ref="AE106:AJ106"/>
    <mergeCell ref="U107:AB107"/>
    <mergeCell ref="AE107:AJ107"/>
    <mergeCell ref="N108:P108"/>
    <mergeCell ref="U108:AB108"/>
    <mergeCell ref="AE108:AJ108"/>
    <mergeCell ref="U144:V144"/>
    <mergeCell ref="S144:T144"/>
    <mergeCell ref="S138:T138"/>
    <mergeCell ref="H144:K144"/>
    <mergeCell ref="AA144:AB144"/>
    <mergeCell ref="AC139:AJ139"/>
    <mergeCell ref="AE100:AJ100"/>
    <mergeCell ref="AE99:AJ99"/>
    <mergeCell ref="N110:P110"/>
    <mergeCell ref="AE117:AJ117"/>
    <mergeCell ref="AE119:AJ119"/>
    <mergeCell ref="AJ123:AK123"/>
    <mergeCell ref="AA138:AB138"/>
    <mergeCell ref="U138:V138"/>
    <mergeCell ref="U115:AB115"/>
    <mergeCell ref="AE112:AJ112"/>
    <mergeCell ref="U113:AB113"/>
    <mergeCell ref="U118:AB118"/>
    <mergeCell ref="N114:P114"/>
    <mergeCell ref="AE115:AJ115"/>
    <mergeCell ref="AE113:AJ113"/>
    <mergeCell ref="U112:AB112"/>
    <mergeCell ref="N112:P112"/>
  </mergeCells>
  <phoneticPr fontId="2"/>
  <dataValidations count="2">
    <dataValidation type="list" allowBlank="1" showInputMessage="1" showErrorMessage="1" sqref="Y150 N128 V150 Y140 S140 S150 Y146 AH70 P79 N70 AI78:AI79 V91" xr:uid="{00000000-0002-0000-0200-000000000000}">
      <formula1>$AT$1:$AT$2</formula1>
    </dataValidation>
    <dataValidation type="list" allowBlank="1" showInputMessage="1" showErrorMessage="1" sqref="K122 V122 P147:P150 O91 K135:K136 K124:K126 M142 P142 W124 W126" xr:uid="{00000000-0002-0000-0200-000001000000}">
      <formula1>$AI$1:$AI$2</formula1>
    </dataValidation>
  </dataValidations>
  <printOptions horizontalCentered="1"/>
  <pageMargins left="0.39370078740157483" right="0.39370078740157483" top="0" bottom="0" header="0" footer="0"/>
  <pageSetup paperSize="9" scale="99" orientation="portrait" blackAndWhite="1" r:id="rId1"/>
  <headerFooter alignWithMargins="0">
    <oddFooter>&amp;C特概-&amp;P</oddFooter>
  </headerFooter>
  <rowBreaks count="2" manualBreakCount="2">
    <brk id="53" max="38" man="1"/>
    <brk id="8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BB421"/>
  <sheetViews>
    <sheetView showZeros="0" tabSelected="1" view="pageBreakPreview" zoomScaleNormal="100" zoomScaleSheetLayoutView="100" workbookViewId="0">
      <selection activeCell="AR11" sqref="AR11"/>
    </sheetView>
  </sheetViews>
  <sheetFormatPr defaultRowHeight="13.5"/>
  <cols>
    <col min="1" max="39" width="2.25" style="76" customWidth="1"/>
    <col min="40" max="40" width="2.25" style="71" customWidth="1"/>
    <col min="41" max="41" width="8.625" style="78" customWidth="1"/>
    <col min="42" max="42" width="20.625" style="71" customWidth="1"/>
    <col min="43" max="43" width="8.625" style="71" customWidth="1"/>
    <col min="44" max="44" width="20.625" style="71" customWidth="1"/>
    <col min="45" max="45" width="9" style="71"/>
    <col min="46" max="46" width="10.625" style="71" customWidth="1"/>
    <col min="47" max="51" width="2.625" style="71" customWidth="1"/>
    <col min="52" max="52" width="9" style="71" customWidth="1"/>
    <col min="53" max="16384" width="9" style="71"/>
  </cols>
  <sheetData>
    <row r="1" spans="1:54" ht="12.95" customHeight="1">
      <c r="A1" s="504" t="s">
        <v>686</v>
      </c>
      <c r="B1" s="504"/>
      <c r="C1" s="504"/>
      <c r="D1" s="504"/>
      <c r="E1" s="504"/>
      <c r="F1" s="504"/>
      <c r="G1" s="504"/>
      <c r="H1" s="504"/>
      <c r="I1" s="504"/>
      <c r="J1" s="504"/>
      <c r="K1" s="504"/>
      <c r="L1" s="504"/>
      <c r="M1" s="504"/>
      <c r="N1" s="504"/>
      <c r="O1" s="504"/>
      <c r="P1" s="504"/>
      <c r="Q1" s="504"/>
      <c r="R1" s="504"/>
      <c r="S1" s="360"/>
      <c r="T1" s="360"/>
      <c r="U1" s="360"/>
      <c r="V1" s="360"/>
      <c r="W1" s="360"/>
      <c r="X1" s="360"/>
      <c r="Y1" s="360"/>
      <c r="Z1" s="360"/>
      <c r="AA1" s="360"/>
      <c r="AB1" s="360"/>
      <c r="AC1" s="360"/>
      <c r="AD1" s="360"/>
      <c r="AE1" s="360"/>
      <c r="AF1" s="360"/>
      <c r="AG1" s="360"/>
      <c r="AH1" s="360"/>
      <c r="AI1" s="360"/>
      <c r="AJ1" s="360"/>
      <c r="AK1" s="360"/>
      <c r="AL1" s="360"/>
      <c r="AM1" s="364" t="str">
        <f>AR2</f>
        <v>2025-1様式</v>
      </c>
      <c r="AO1" s="222" t="s">
        <v>784</v>
      </c>
      <c r="AP1" s="224" t="str">
        <f>IF(COUNTIF($AS$158:$AS$185,"C2")&gt;0,"C2",IF(COUNTIF($AS$158:$AS$185,"C1")&gt;0,"C1",IF(COUNTIF($AS$158:$AS$185,"Aｷ")&gt;0,"Aｷ",IF(COUNTIF($AS$158:$AS$185,"A")&gt;0,"A","-"))))</f>
        <v>-</v>
      </c>
      <c r="AQ1" s="223" t="s">
        <v>785</v>
      </c>
      <c r="AR1" s="224" t="str">
        <f>IF(AND(AT1="",AT3="",AT4=""),"なし","あり")</f>
        <v>なし</v>
      </c>
      <c r="AS1" s="227" t="s">
        <v>787</v>
      </c>
      <c r="AT1" s="228" t="str">
        <f>'定期調査報告書 （別紙）'!AP4</f>
        <v/>
      </c>
      <c r="AY1" s="72" t="s">
        <v>279</v>
      </c>
    </row>
    <row r="2" spans="1:54" ht="12.95" customHeight="1">
      <c r="A2" s="548" t="s">
        <v>242</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35"/>
      <c r="AG2" s="535"/>
      <c r="AH2" s="535"/>
      <c r="AI2" s="535"/>
      <c r="AJ2" s="535"/>
      <c r="AK2" s="535"/>
      <c r="AL2" s="535"/>
      <c r="AM2" s="535"/>
      <c r="AO2" s="89" t="s">
        <v>762</v>
      </c>
      <c r="AR2" s="343" t="s">
        <v>1296</v>
      </c>
      <c r="AT2" s="229" t="str">
        <f>'定期調査報告書 （別紙）'!AP17</f>
        <v/>
      </c>
      <c r="AZ2" s="71" t="s">
        <v>78</v>
      </c>
    </row>
    <row r="3" spans="1:54" ht="12.95" customHeight="1">
      <c r="A3" s="535" t="s">
        <v>243</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O3" s="490" t="str">
        <f>IF(AS4&gt;0,"・不適切な項目があります。
↓以下のNG項目をご確認ください。","")</f>
        <v>・不適切な項目があります。
↓以下のNG項目をご確認ください。</v>
      </c>
      <c r="AP3" s="491"/>
      <c r="AQ3" s="491"/>
      <c r="AR3" s="492"/>
      <c r="AS3" s="93" t="s">
        <v>763</v>
      </c>
      <c r="AT3" s="229" t="str">
        <f>'定期調査報告書 （別紙）'!AP30</f>
        <v/>
      </c>
      <c r="AZ3" s="71" t="s">
        <v>79</v>
      </c>
    </row>
    <row r="4" spans="1:54" ht="27.75" customHeight="1">
      <c r="A4" s="549" t="s">
        <v>333</v>
      </c>
      <c r="B4" s="549"/>
      <c r="C4" s="549"/>
      <c r="D4" s="549"/>
      <c r="E4" s="549"/>
      <c r="F4" s="549"/>
      <c r="G4" s="549"/>
      <c r="H4" s="549"/>
      <c r="I4" s="549"/>
      <c r="J4" s="550"/>
      <c r="K4" s="550"/>
      <c r="L4" s="550"/>
      <c r="M4" s="550"/>
      <c r="N4" s="550"/>
      <c r="O4" s="550"/>
      <c r="P4" s="550"/>
      <c r="Q4" s="550"/>
      <c r="R4" s="550"/>
      <c r="S4" s="550"/>
      <c r="T4" s="550"/>
      <c r="U4" s="550"/>
      <c r="V4" s="550"/>
      <c r="W4" s="550"/>
      <c r="X4" s="550"/>
      <c r="Y4" s="550"/>
      <c r="Z4" s="550"/>
      <c r="AA4" s="550"/>
      <c r="AB4" s="550"/>
      <c r="AC4" s="550"/>
      <c r="AD4" s="550"/>
      <c r="AE4" s="550"/>
      <c r="AF4" s="512"/>
      <c r="AG4" s="512"/>
      <c r="AH4" s="512"/>
      <c r="AI4" s="512"/>
      <c r="AJ4" s="512"/>
      <c r="AK4" s="512"/>
      <c r="AL4" s="512"/>
      <c r="AM4" s="512"/>
      <c r="AO4" s="493"/>
      <c r="AP4" s="494"/>
      <c r="AQ4" s="494"/>
      <c r="AR4" s="495"/>
      <c r="AS4" s="221">
        <f>COUNTIF($AO$9:$AO$236,"NG")</f>
        <v>42</v>
      </c>
      <c r="AT4" s="230" t="str">
        <f>'定期調査報告書 （別紙）'!AP55</f>
        <v/>
      </c>
    </row>
    <row r="5" spans="1:54" ht="12.95" customHeight="1">
      <c r="A5" s="512" t="s">
        <v>334</v>
      </c>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O5" s="496"/>
      <c r="AP5" s="497"/>
      <c r="AQ5" s="497"/>
      <c r="AR5" s="498"/>
      <c r="AZ5" s="182" t="s">
        <v>764</v>
      </c>
    </row>
    <row r="6" spans="1:54" ht="12.95" customHeight="1">
      <c r="A6" s="364"/>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521" t="s">
        <v>790</v>
      </c>
      <c r="AD6" s="521"/>
      <c r="AE6" s="522"/>
      <c r="AF6" s="522"/>
      <c r="AG6" s="359" t="s">
        <v>373</v>
      </c>
      <c r="AH6" s="522"/>
      <c r="AI6" s="522"/>
      <c r="AJ6" s="359" t="s">
        <v>372</v>
      </c>
      <c r="AK6" s="522"/>
      <c r="AL6" s="522"/>
      <c r="AM6" s="364" t="s">
        <v>371</v>
      </c>
      <c r="AU6" s="74"/>
      <c r="AY6" s="75"/>
      <c r="AZ6" s="182" t="s">
        <v>765</v>
      </c>
    </row>
    <row r="7" spans="1:54" ht="12.75" customHeight="1">
      <c r="A7" s="360"/>
      <c r="B7" s="360"/>
      <c r="C7" s="360"/>
      <c r="D7" s="360"/>
      <c r="E7" s="360"/>
      <c r="F7" s="360"/>
      <c r="G7" s="360"/>
      <c r="H7" s="360"/>
      <c r="I7" s="360"/>
      <c r="J7" s="360"/>
      <c r="K7" s="360"/>
      <c r="L7" s="360"/>
      <c r="M7" s="360"/>
      <c r="N7" s="360"/>
      <c r="O7" s="360"/>
      <c r="P7" s="360"/>
      <c r="Q7" s="360"/>
      <c r="R7" s="360"/>
      <c r="S7" s="360"/>
      <c r="T7" s="360"/>
      <c r="U7" s="360"/>
      <c r="V7" s="360"/>
      <c r="W7" s="360"/>
      <c r="X7" s="184"/>
      <c r="Y7" s="542"/>
      <c r="Z7" s="543"/>
      <c r="AA7" s="543"/>
      <c r="AB7" s="543"/>
      <c r="AC7" s="543"/>
      <c r="AD7" s="543"/>
      <c r="AE7" s="543"/>
      <c r="AF7" s="543"/>
      <c r="AG7" s="543"/>
      <c r="AH7" s="543"/>
      <c r="AI7" s="543"/>
      <c r="AJ7" s="543"/>
      <c r="AK7" s="543"/>
      <c r="AL7" s="543"/>
      <c r="AM7" s="360"/>
      <c r="AZ7" s="182" t="s">
        <v>766</v>
      </c>
    </row>
    <row r="8" spans="1:54" ht="12.75" customHeight="1">
      <c r="A8" s="360"/>
      <c r="B8" s="360"/>
      <c r="C8" s="360"/>
      <c r="D8" s="360"/>
      <c r="E8" s="360"/>
      <c r="F8" s="360"/>
      <c r="G8" s="360"/>
      <c r="H8" s="360"/>
      <c r="I8" s="360"/>
      <c r="J8" s="360"/>
      <c r="K8" s="360"/>
      <c r="L8" s="360"/>
      <c r="M8" s="360"/>
      <c r="N8" s="360"/>
      <c r="O8" s="360"/>
      <c r="P8" s="360"/>
      <c r="Q8" s="360"/>
      <c r="R8" s="360"/>
      <c r="S8" s="360"/>
      <c r="T8" s="360"/>
      <c r="U8" s="360"/>
      <c r="V8" s="360"/>
      <c r="W8" s="360"/>
      <c r="X8" s="184"/>
      <c r="Y8" s="543"/>
      <c r="Z8" s="543"/>
      <c r="AA8" s="543"/>
      <c r="AB8" s="543"/>
      <c r="AC8" s="543"/>
      <c r="AD8" s="543"/>
      <c r="AE8" s="543"/>
      <c r="AF8" s="543"/>
      <c r="AG8" s="543"/>
      <c r="AH8" s="543"/>
      <c r="AI8" s="543"/>
      <c r="AJ8" s="543"/>
      <c r="AK8" s="543"/>
      <c r="AL8" s="543"/>
      <c r="AM8" s="360"/>
      <c r="AU8" s="74"/>
      <c r="AZ8" s="182" t="s">
        <v>767</v>
      </c>
    </row>
    <row r="9" spans="1:54" ht="18" customHeight="1">
      <c r="A9" s="185"/>
      <c r="B9" s="370"/>
      <c r="C9" s="370"/>
      <c r="D9" s="370"/>
      <c r="E9" s="370"/>
      <c r="F9" s="370"/>
      <c r="G9" s="370"/>
      <c r="H9" s="370"/>
      <c r="I9" s="370"/>
      <c r="J9" s="370"/>
      <c r="K9" s="370"/>
      <c r="L9" s="370"/>
      <c r="M9" s="370"/>
      <c r="N9" s="370"/>
      <c r="O9" s="370"/>
      <c r="P9" s="370"/>
      <c r="Q9" s="370"/>
      <c r="R9" s="360"/>
      <c r="S9" s="360"/>
      <c r="T9" s="552" t="s">
        <v>374</v>
      </c>
      <c r="U9" s="553"/>
      <c r="V9" s="553"/>
      <c r="W9" s="553"/>
      <c r="X9" s="553"/>
      <c r="Y9" s="553"/>
      <c r="Z9" s="554"/>
      <c r="AA9" s="554"/>
      <c r="AB9" s="554"/>
      <c r="AC9" s="554"/>
      <c r="AD9" s="554"/>
      <c r="AE9" s="554"/>
      <c r="AF9" s="554"/>
      <c r="AG9" s="554"/>
      <c r="AH9" s="554"/>
      <c r="AI9" s="554"/>
      <c r="AJ9" s="554"/>
      <c r="AK9" s="554"/>
      <c r="AL9" s="554"/>
      <c r="AM9" s="362"/>
      <c r="AO9" s="71" t="str">
        <f>IF(Z9="","NG","OK")</f>
        <v>NG</v>
      </c>
      <c r="AP9" s="242" t="str">
        <f>IF(AO9="NG","報告者の氏名を入力してください。","")</f>
        <v>報告者の氏名を入力してください。</v>
      </c>
      <c r="AQ9" s="90"/>
      <c r="AZ9" s="182" t="s">
        <v>768</v>
      </c>
    </row>
    <row r="10" spans="1:54" ht="18" customHeight="1">
      <c r="A10" s="365"/>
      <c r="B10" s="365"/>
      <c r="C10" s="365"/>
      <c r="D10" s="365"/>
      <c r="E10" s="365"/>
      <c r="F10" s="365"/>
      <c r="G10" s="365"/>
      <c r="H10" s="365"/>
      <c r="I10" s="365"/>
      <c r="J10" s="186"/>
      <c r="K10" s="365"/>
      <c r="L10" s="365"/>
      <c r="M10" s="365"/>
      <c r="N10" s="365"/>
      <c r="O10" s="365"/>
      <c r="P10" s="365"/>
      <c r="Q10" s="365"/>
      <c r="R10" s="365"/>
      <c r="S10" s="365"/>
      <c r="T10" s="555" t="s">
        <v>375</v>
      </c>
      <c r="U10" s="555"/>
      <c r="V10" s="555"/>
      <c r="W10" s="555"/>
      <c r="X10" s="555"/>
      <c r="Y10" s="555"/>
      <c r="Z10" s="556">
        <f>K29</f>
        <v>0</v>
      </c>
      <c r="AA10" s="557"/>
      <c r="AB10" s="557"/>
      <c r="AC10" s="557"/>
      <c r="AD10" s="557"/>
      <c r="AE10" s="557"/>
      <c r="AF10" s="557"/>
      <c r="AG10" s="557"/>
      <c r="AH10" s="557"/>
      <c r="AI10" s="557"/>
      <c r="AJ10" s="557"/>
      <c r="AK10" s="557"/>
      <c r="AL10" s="557"/>
      <c r="AM10" s="361"/>
      <c r="AO10" s="71"/>
      <c r="AQ10" s="90"/>
      <c r="AZ10" s="182" t="s">
        <v>769</v>
      </c>
    </row>
    <row r="11" spans="1:54" ht="12.95" customHeight="1">
      <c r="A11" s="360" t="s">
        <v>335</v>
      </c>
      <c r="B11" s="360"/>
      <c r="C11" s="360"/>
      <c r="D11" s="360"/>
      <c r="E11" s="360"/>
      <c r="F11" s="360"/>
      <c r="G11" s="360"/>
      <c r="H11" s="360"/>
      <c r="I11" s="364"/>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O11" s="71"/>
      <c r="AQ11" s="90"/>
      <c r="AR11" s="90"/>
      <c r="AZ11" s="182" t="s">
        <v>770</v>
      </c>
    </row>
    <row r="12" spans="1:54" ht="12.95" customHeight="1">
      <c r="A12" s="360"/>
      <c r="B12" s="367" t="s">
        <v>336</v>
      </c>
      <c r="C12" s="367"/>
      <c r="D12" s="367"/>
      <c r="E12" s="367"/>
      <c r="F12" s="367"/>
      <c r="G12" s="367"/>
      <c r="H12" s="367"/>
      <c r="I12" s="36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O12" s="71"/>
      <c r="AP12" s="242"/>
      <c r="AQ12" s="90"/>
      <c r="AR12" s="90"/>
      <c r="AZ12" s="182" t="s">
        <v>771</v>
      </c>
    </row>
    <row r="13" spans="1:54" ht="12.95" customHeight="1">
      <c r="A13" s="360"/>
      <c r="B13" s="367" t="s">
        <v>337</v>
      </c>
      <c r="C13" s="367"/>
      <c r="D13" s="367"/>
      <c r="E13" s="367"/>
      <c r="F13" s="367"/>
      <c r="G13" s="367"/>
      <c r="H13" s="367"/>
      <c r="I13" s="36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O13" s="71" t="str">
        <f>IF(J13="","NG","OK")</f>
        <v>NG</v>
      </c>
      <c r="AP13" s="242" t="str">
        <f>IF(AO13="NG","所有者の氏名を入力してください。","")</f>
        <v>所有者の氏名を入力してください。</v>
      </c>
      <c r="AQ13" s="90"/>
      <c r="AR13" s="90"/>
      <c r="AZ13" s="182" t="s">
        <v>772</v>
      </c>
    </row>
    <row r="14" spans="1:54" ht="12.95" customHeight="1">
      <c r="A14" s="360"/>
      <c r="B14" s="367" t="s">
        <v>338</v>
      </c>
      <c r="C14" s="367"/>
      <c r="D14" s="367"/>
      <c r="E14" s="367"/>
      <c r="F14" s="367"/>
      <c r="G14" s="367"/>
      <c r="H14" s="367"/>
      <c r="I14" s="367"/>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O14" s="71" t="str">
        <f>IF(J14="","NG","OK")</f>
        <v>NG</v>
      </c>
      <c r="AP14" s="242" t="str">
        <f>IF(AO14="NG","所有者の郵便番号を入力してください。","")</f>
        <v>所有者の郵便番号を入力してください。</v>
      </c>
      <c r="AQ14" s="90"/>
      <c r="AR14" s="90"/>
      <c r="AZ14" s="182" t="s">
        <v>773</v>
      </c>
    </row>
    <row r="15" spans="1:54" ht="12.95" customHeight="1">
      <c r="A15" s="360"/>
      <c r="B15" s="367" t="s">
        <v>339</v>
      </c>
      <c r="C15" s="367"/>
      <c r="D15" s="367"/>
      <c r="E15" s="367"/>
      <c r="F15" s="367"/>
      <c r="G15" s="367"/>
      <c r="H15" s="367"/>
      <c r="I15" s="367"/>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O15" s="71" t="str">
        <f>IF(J15="","NG","OK")</f>
        <v>NG</v>
      </c>
      <c r="AP15" s="242" t="str">
        <f>IF(AO15="NG","所有者の住所を入力してください。","")</f>
        <v>所有者の住所を入力してください。</v>
      </c>
      <c r="AQ15" s="90"/>
      <c r="AR15" s="90"/>
      <c r="AZ15" s="182" t="s">
        <v>774</v>
      </c>
      <c r="BB15" s="87"/>
    </row>
    <row r="16" spans="1:54" ht="12.95" customHeight="1">
      <c r="A16" s="370"/>
      <c r="B16" s="95" t="s">
        <v>340</v>
      </c>
      <c r="C16" s="95"/>
      <c r="D16" s="95"/>
      <c r="E16" s="95"/>
      <c r="F16" s="95"/>
      <c r="G16" s="95"/>
      <c r="H16" s="95"/>
      <c r="I16" s="95"/>
      <c r="J16" s="551"/>
      <c r="K16" s="551"/>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51"/>
      <c r="AK16" s="551"/>
      <c r="AL16" s="551"/>
      <c r="AM16" s="551"/>
      <c r="AO16" s="71" t="str">
        <f>IF(J16="","NG","OK")</f>
        <v>NG</v>
      </c>
      <c r="AP16" s="242" t="str">
        <f>IF(AO16="NG","所有者の電話番号を入力してください。","")</f>
        <v>所有者の電話番号を入力してください。</v>
      </c>
      <c r="AQ16" s="90"/>
      <c r="AR16" s="90"/>
      <c r="AZ16" s="182" t="s">
        <v>775</v>
      </c>
    </row>
    <row r="17" spans="1:52" ht="12.95" customHeight="1">
      <c r="A17" s="360" t="s">
        <v>341</v>
      </c>
      <c r="B17" s="360"/>
      <c r="C17" s="360"/>
      <c r="D17" s="360"/>
      <c r="E17" s="360"/>
      <c r="F17" s="360"/>
      <c r="G17" s="360"/>
      <c r="H17" s="360"/>
      <c r="I17" s="360"/>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O17" s="71"/>
      <c r="AP17" s="242"/>
      <c r="AQ17" s="90"/>
      <c r="AR17" s="90"/>
      <c r="AZ17" s="182" t="s">
        <v>776</v>
      </c>
    </row>
    <row r="18" spans="1:52" ht="12.75" customHeight="1">
      <c r="A18" s="360"/>
      <c r="B18" s="367" t="s">
        <v>336</v>
      </c>
      <c r="C18" s="367"/>
      <c r="D18" s="367"/>
      <c r="E18" s="367"/>
      <c r="F18" s="367"/>
      <c r="G18" s="367"/>
      <c r="H18" s="367"/>
      <c r="I18" s="36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537"/>
      <c r="AL18" s="537"/>
      <c r="AM18" s="537"/>
      <c r="AO18" s="71"/>
      <c r="AP18" s="242"/>
      <c r="AQ18" s="90"/>
      <c r="AR18" s="90"/>
      <c r="AZ18" s="182" t="s">
        <v>777</v>
      </c>
    </row>
    <row r="19" spans="1:52" ht="12.95" customHeight="1">
      <c r="A19" s="360"/>
      <c r="B19" s="367" t="s">
        <v>337</v>
      </c>
      <c r="C19" s="367"/>
      <c r="D19" s="367"/>
      <c r="E19" s="367"/>
      <c r="F19" s="367"/>
      <c r="G19" s="367"/>
      <c r="H19" s="367"/>
      <c r="I19" s="36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O19" s="71" t="str">
        <f>IF(J19="","NG","OK")</f>
        <v>NG</v>
      </c>
      <c r="AP19" s="242" t="str">
        <f>IF(AO19="NG","管理者の氏名を入力してください。","")</f>
        <v>管理者の氏名を入力してください。</v>
      </c>
      <c r="AQ19" s="90"/>
      <c r="AR19" s="90"/>
      <c r="AZ19" s="182" t="s">
        <v>778</v>
      </c>
    </row>
    <row r="20" spans="1:52" ht="12.95" customHeight="1">
      <c r="A20" s="360"/>
      <c r="B20" s="367" t="s">
        <v>338</v>
      </c>
      <c r="C20" s="367"/>
      <c r="D20" s="367"/>
      <c r="E20" s="367"/>
      <c r="F20" s="367"/>
      <c r="G20" s="367"/>
      <c r="H20" s="367"/>
      <c r="I20" s="367"/>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O20" s="71" t="str">
        <f>IF(J20="","NG","OK")</f>
        <v>NG</v>
      </c>
      <c r="AP20" s="242" t="str">
        <f>IF(AO20="NG","管理者の郵便番号を入力してください。","")</f>
        <v>管理者の郵便番号を入力してください。</v>
      </c>
      <c r="AQ20" s="90"/>
      <c r="AR20" s="90"/>
      <c r="AZ20" s="182" t="s">
        <v>779</v>
      </c>
    </row>
    <row r="21" spans="1:52" ht="12.95" customHeight="1">
      <c r="A21" s="360"/>
      <c r="B21" s="367" t="s">
        <v>339</v>
      </c>
      <c r="C21" s="367"/>
      <c r="D21" s="367"/>
      <c r="E21" s="367"/>
      <c r="F21" s="367"/>
      <c r="G21" s="367"/>
      <c r="H21" s="367"/>
      <c r="I21" s="36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O21" s="71" t="str">
        <f>IF(J21="","NG","OK")</f>
        <v>NG</v>
      </c>
      <c r="AP21" s="242" t="str">
        <f>IF(AO21="NG","管理者の住所を入力してください。","")</f>
        <v>管理者の住所を入力してください。</v>
      </c>
      <c r="AQ21" s="90"/>
      <c r="AR21" s="90"/>
      <c r="AZ21" s="182" t="s">
        <v>780</v>
      </c>
    </row>
    <row r="22" spans="1:52" ht="12.95" customHeight="1">
      <c r="A22" s="370"/>
      <c r="B22" s="95" t="s">
        <v>340</v>
      </c>
      <c r="C22" s="95"/>
      <c r="D22" s="95"/>
      <c r="E22" s="95"/>
      <c r="F22" s="95"/>
      <c r="G22" s="95"/>
      <c r="H22" s="95"/>
      <c r="I22" s="95"/>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O22" s="71" t="str">
        <f>IF(J22="","NG","OK")</f>
        <v>NG</v>
      </c>
      <c r="AP22" s="242" t="str">
        <f>IF(AO22="NG","管理者の電話番号を入力してください。","")</f>
        <v>管理者の電話番号を入力してください。</v>
      </c>
      <c r="AQ22" s="90"/>
      <c r="AR22" s="90"/>
      <c r="AZ22" s="182" t="s">
        <v>781</v>
      </c>
    </row>
    <row r="23" spans="1:52" ht="12.95" customHeight="1">
      <c r="A23" s="360" t="s">
        <v>246</v>
      </c>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O23" s="71"/>
      <c r="AP23" s="242"/>
      <c r="AQ23" s="90"/>
      <c r="AR23" s="90"/>
    </row>
    <row r="24" spans="1:52" ht="12.95" customHeight="1">
      <c r="A24" s="360" t="s">
        <v>245</v>
      </c>
      <c r="B24" s="360"/>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O24" s="71"/>
      <c r="AP24" s="242"/>
      <c r="AQ24" s="90"/>
      <c r="AR24" s="90"/>
    </row>
    <row r="25" spans="1:52" ht="12.95" customHeight="1">
      <c r="A25" s="360"/>
      <c r="B25" s="541" t="s">
        <v>673</v>
      </c>
      <c r="C25" s="541"/>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O25" s="71"/>
      <c r="AP25" s="242"/>
      <c r="AQ25" s="90"/>
      <c r="AR25" s="90"/>
      <c r="AZ25" s="71" t="s">
        <v>788</v>
      </c>
    </row>
    <row r="26" spans="1:52" ht="12.95" customHeight="1">
      <c r="A26" s="360"/>
      <c r="B26" s="367"/>
      <c r="C26" s="367"/>
      <c r="D26" s="359"/>
      <c r="E26" s="359"/>
      <c r="F26" s="359"/>
      <c r="G26" s="359"/>
      <c r="H26" s="359"/>
      <c r="I26" s="359"/>
      <c r="J26" s="359"/>
      <c r="K26" s="359"/>
      <c r="L26" s="367"/>
      <c r="M26" s="367"/>
      <c r="N26" s="367"/>
      <c r="O26" s="359" t="s">
        <v>379</v>
      </c>
      <c r="P26" s="532"/>
      <c r="Q26" s="532"/>
      <c r="R26" s="532"/>
      <c r="S26" s="367" t="s">
        <v>380</v>
      </c>
      <c r="T26" s="367"/>
      <c r="U26" s="367"/>
      <c r="V26" s="367"/>
      <c r="W26" s="367"/>
      <c r="X26" s="359" t="s">
        <v>77</v>
      </c>
      <c r="Y26" s="532"/>
      <c r="Z26" s="505"/>
      <c r="AA26" s="505"/>
      <c r="AB26" s="505"/>
      <c r="AC26" s="96" t="s">
        <v>409</v>
      </c>
      <c r="AD26" s="363"/>
      <c r="AE26" s="367"/>
      <c r="AF26" s="367" t="s">
        <v>378</v>
      </c>
      <c r="AG26" s="547"/>
      <c r="AH26" s="547"/>
      <c r="AI26" s="547"/>
      <c r="AJ26" s="547"/>
      <c r="AK26" s="547"/>
      <c r="AL26" s="547"/>
      <c r="AM26" s="97" t="s">
        <v>377</v>
      </c>
      <c r="AO26" s="71" t="str">
        <f>IF(AND(AG26="",AG27=""),"NG","OK")</f>
        <v>NG</v>
      </c>
      <c r="AP26" s="242" t="str">
        <f>IF(AO26="NG","調査者の資格を入力してください。","")</f>
        <v>調査者の資格を入力してください。</v>
      </c>
      <c r="AQ26" s="90"/>
      <c r="AR26" s="90"/>
      <c r="AZ26" s="71" t="s">
        <v>789</v>
      </c>
    </row>
    <row r="27" spans="1:52" ht="12.95" customHeight="1">
      <c r="A27" s="360"/>
      <c r="B27" s="367"/>
      <c r="C27" s="367"/>
      <c r="D27" s="359"/>
      <c r="E27" s="359"/>
      <c r="F27" s="359"/>
      <c r="G27" s="359"/>
      <c r="H27" s="359"/>
      <c r="I27" s="359"/>
      <c r="J27" s="359"/>
      <c r="K27" s="359"/>
      <c r="L27" s="367"/>
      <c r="M27" s="367"/>
      <c r="N27" s="367"/>
      <c r="O27" s="367" t="s">
        <v>672</v>
      </c>
      <c r="P27" s="367"/>
      <c r="Q27" s="367"/>
      <c r="R27" s="367"/>
      <c r="S27" s="367"/>
      <c r="T27" s="367"/>
      <c r="U27" s="367"/>
      <c r="V27" s="367"/>
      <c r="W27" s="367"/>
      <c r="X27" s="367"/>
      <c r="Y27" s="367"/>
      <c r="Z27" s="367"/>
      <c r="AA27" s="367"/>
      <c r="AB27" s="367"/>
      <c r="AC27" s="367"/>
      <c r="AD27" s="367"/>
      <c r="AE27" s="367"/>
      <c r="AF27" s="367" t="s">
        <v>378</v>
      </c>
      <c r="AG27" s="547"/>
      <c r="AH27" s="547"/>
      <c r="AI27" s="547"/>
      <c r="AJ27" s="547"/>
      <c r="AK27" s="547"/>
      <c r="AL27" s="547"/>
      <c r="AM27" s="97" t="s">
        <v>377</v>
      </c>
      <c r="AO27" s="71"/>
      <c r="AP27" s="242"/>
      <c r="AR27" s="90"/>
      <c r="AZ27" s="71" t="s">
        <v>790</v>
      </c>
    </row>
    <row r="28" spans="1:52" ht="12.95" customHeight="1">
      <c r="A28" s="360"/>
      <c r="B28" s="367" t="s">
        <v>342</v>
      </c>
      <c r="C28" s="367"/>
      <c r="D28" s="367"/>
      <c r="E28" s="367"/>
      <c r="F28" s="367"/>
      <c r="G28" s="367"/>
      <c r="H28" s="367"/>
      <c r="I28" s="367"/>
      <c r="J28" s="36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37"/>
      <c r="AM28" s="537"/>
      <c r="AP28" s="242"/>
      <c r="AQ28" s="90"/>
      <c r="AR28" s="90"/>
    </row>
    <row r="29" spans="1:52" ht="12.95" customHeight="1">
      <c r="A29" s="360"/>
      <c r="B29" s="367" t="s">
        <v>343</v>
      </c>
      <c r="C29" s="367"/>
      <c r="D29" s="367"/>
      <c r="E29" s="367"/>
      <c r="F29" s="367"/>
      <c r="G29" s="367"/>
      <c r="H29" s="367"/>
      <c r="I29" s="367"/>
      <c r="J29" s="367"/>
      <c r="K29" s="537"/>
      <c r="L29" s="537"/>
      <c r="M29" s="537"/>
      <c r="N29" s="537"/>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O29" s="71" t="str">
        <f>IF(K29="","NG","OK")</f>
        <v>NG</v>
      </c>
      <c r="AP29" s="242" t="str">
        <f>IF(AO29="NG","調査者の氏名を入力してください。","")</f>
        <v>調査者の氏名を入力してください。</v>
      </c>
      <c r="AQ29" s="90"/>
      <c r="AR29" s="90"/>
    </row>
    <row r="30" spans="1:52" ht="12.95" customHeight="1">
      <c r="A30" s="360"/>
      <c r="B30" s="367" t="s">
        <v>344</v>
      </c>
      <c r="C30" s="367"/>
      <c r="D30" s="367"/>
      <c r="E30" s="367"/>
      <c r="F30" s="367"/>
      <c r="G30" s="367"/>
      <c r="H30" s="367"/>
      <c r="I30" s="367"/>
      <c r="J30" s="36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P30" s="242"/>
      <c r="AQ30" s="90"/>
      <c r="AR30" s="90"/>
    </row>
    <row r="31" spans="1:52" ht="12.95" customHeight="1">
      <c r="A31" s="360"/>
      <c r="B31" s="367"/>
      <c r="C31" s="367"/>
      <c r="D31" s="367"/>
      <c r="E31" s="367"/>
      <c r="F31" s="367"/>
      <c r="G31" s="367"/>
      <c r="H31" s="367"/>
      <c r="I31" s="367"/>
      <c r="J31" s="367"/>
      <c r="K31" s="367"/>
      <c r="L31" s="359" t="s">
        <v>379</v>
      </c>
      <c r="M31" s="532"/>
      <c r="N31" s="532"/>
      <c r="O31" s="532"/>
      <c r="P31" s="367" t="s">
        <v>408</v>
      </c>
      <c r="Q31" s="367"/>
      <c r="R31" s="367"/>
      <c r="S31" s="367"/>
      <c r="T31" s="367"/>
      <c r="U31" s="367"/>
      <c r="V31" s="367"/>
      <c r="W31" s="359" t="s">
        <v>417</v>
      </c>
      <c r="X31" s="532"/>
      <c r="Y31" s="505"/>
      <c r="Z31" s="505"/>
      <c r="AA31" s="505"/>
      <c r="AB31" s="96" t="s">
        <v>381</v>
      </c>
      <c r="AC31" s="367"/>
      <c r="AD31" s="360"/>
      <c r="AE31" s="367"/>
      <c r="AF31" s="367"/>
      <c r="AG31" s="547"/>
      <c r="AH31" s="547"/>
      <c r="AI31" s="547"/>
      <c r="AJ31" s="547"/>
      <c r="AK31" s="547"/>
      <c r="AL31" s="547"/>
      <c r="AM31" s="97" t="s">
        <v>377</v>
      </c>
      <c r="AP31" s="242"/>
      <c r="AQ31" s="90"/>
      <c r="AR31" s="90"/>
    </row>
    <row r="32" spans="1:52" ht="12.95" customHeight="1">
      <c r="A32" s="360"/>
      <c r="B32" s="367" t="s">
        <v>345</v>
      </c>
      <c r="C32" s="367"/>
      <c r="D32" s="367"/>
      <c r="E32" s="367"/>
      <c r="F32" s="367"/>
      <c r="G32" s="367"/>
      <c r="H32" s="367"/>
      <c r="I32" s="367"/>
      <c r="J32" s="367"/>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P32" s="242"/>
      <c r="AQ32" s="90"/>
      <c r="AR32" s="90"/>
    </row>
    <row r="33" spans="1:44" ht="12.95" customHeight="1">
      <c r="A33" s="360"/>
      <c r="B33" s="367" t="s">
        <v>247</v>
      </c>
      <c r="C33" s="367"/>
      <c r="D33" s="367"/>
      <c r="E33" s="367"/>
      <c r="F33" s="367"/>
      <c r="G33" s="367"/>
      <c r="H33" s="367"/>
      <c r="I33" s="367"/>
      <c r="J33" s="367"/>
      <c r="K33" s="537"/>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537"/>
      <c r="AI33" s="537"/>
      <c r="AJ33" s="537"/>
      <c r="AK33" s="537"/>
      <c r="AL33" s="537"/>
      <c r="AM33" s="537"/>
      <c r="AO33" s="71" t="str">
        <f>IF(K33="","NG","OK")</f>
        <v>NG</v>
      </c>
      <c r="AP33" s="242" t="str">
        <f>IF(AO33="NG","調査者の所在地（住所）を入力してください。","")</f>
        <v>調査者の所在地（住所）を入力してください。</v>
      </c>
      <c r="AQ33" s="90"/>
      <c r="AR33" s="90"/>
    </row>
    <row r="34" spans="1:44" ht="12.95" customHeight="1">
      <c r="A34" s="360"/>
      <c r="B34" s="367" t="s">
        <v>346</v>
      </c>
      <c r="C34" s="367"/>
      <c r="D34" s="367"/>
      <c r="E34" s="367"/>
      <c r="F34" s="367"/>
      <c r="G34" s="367"/>
      <c r="H34" s="367"/>
      <c r="I34" s="367"/>
      <c r="J34" s="367"/>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c r="AO34" s="71" t="str">
        <f>IF(K34="","NG","OK")</f>
        <v>NG</v>
      </c>
      <c r="AP34" s="242" t="str">
        <f>IF(AO34="NG","調査者の電話番号を入力してください。","")</f>
        <v>調査者の電話番号を入力してください。</v>
      </c>
      <c r="AQ34" s="90"/>
      <c r="AR34" s="90"/>
    </row>
    <row r="35" spans="1:44" ht="12.95" customHeight="1">
      <c r="A35" s="360" t="s">
        <v>249</v>
      </c>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P35" s="242"/>
      <c r="AQ35" s="90"/>
      <c r="AR35" s="90"/>
    </row>
    <row r="36" spans="1:44" ht="12.95" customHeight="1">
      <c r="A36" s="360"/>
      <c r="B36" s="541" t="s">
        <v>674</v>
      </c>
      <c r="C36" s="541"/>
      <c r="D36" s="541"/>
      <c r="E36" s="541"/>
      <c r="F36" s="541"/>
      <c r="G36" s="541"/>
      <c r="H36" s="541"/>
      <c r="I36" s="541"/>
      <c r="J36" s="541"/>
      <c r="K36" s="541"/>
      <c r="L36" s="541"/>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1"/>
      <c r="AL36" s="541"/>
      <c r="AM36" s="541"/>
      <c r="AP36" s="242"/>
      <c r="AQ36" s="90"/>
      <c r="AR36" s="90"/>
    </row>
    <row r="37" spans="1:44" ht="12.95" customHeight="1">
      <c r="A37" s="360"/>
      <c r="B37" s="367"/>
      <c r="C37" s="367"/>
      <c r="D37" s="359"/>
      <c r="E37" s="359"/>
      <c r="F37" s="359"/>
      <c r="G37" s="359"/>
      <c r="H37" s="359"/>
      <c r="I37" s="359"/>
      <c r="J37" s="359"/>
      <c r="K37" s="359"/>
      <c r="L37" s="367"/>
      <c r="M37" s="367"/>
      <c r="N37" s="367"/>
      <c r="O37" s="359" t="s">
        <v>379</v>
      </c>
      <c r="P37" s="532"/>
      <c r="Q37" s="532"/>
      <c r="R37" s="532"/>
      <c r="S37" s="367" t="s">
        <v>380</v>
      </c>
      <c r="T37" s="367"/>
      <c r="U37" s="367"/>
      <c r="V37" s="367"/>
      <c r="W37" s="367"/>
      <c r="X37" s="359" t="s">
        <v>379</v>
      </c>
      <c r="Y37" s="532"/>
      <c r="Z37" s="505"/>
      <c r="AA37" s="505"/>
      <c r="AB37" s="505"/>
      <c r="AC37" s="96" t="s">
        <v>409</v>
      </c>
      <c r="AD37" s="363"/>
      <c r="AE37" s="367"/>
      <c r="AF37" s="367" t="s">
        <v>378</v>
      </c>
      <c r="AG37" s="547"/>
      <c r="AH37" s="547"/>
      <c r="AI37" s="547"/>
      <c r="AJ37" s="547"/>
      <c r="AK37" s="547"/>
      <c r="AL37" s="547"/>
      <c r="AM37" s="97" t="s">
        <v>377</v>
      </c>
      <c r="AP37" s="242"/>
      <c r="AQ37" s="90"/>
      <c r="AR37" s="90"/>
    </row>
    <row r="38" spans="1:44" ht="12.95" customHeight="1">
      <c r="A38" s="360"/>
      <c r="B38" s="367"/>
      <c r="C38" s="367"/>
      <c r="D38" s="359"/>
      <c r="E38" s="359"/>
      <c r="F38" s="359"/>
      <c r="G38" s="359"/>
      <c r="H38" s="359"/>
      <c r="I38" s="359"/>
      <c r="J38" s="359"/>
      <c r="K38" s="359"/>
      <c r="L38" s="367"/>
      <c r="M38" s="363"/>
      <c r="N38" s="367"/>
      <c r="O38" s="367" t="s">
        <v>672</v>
      </c>
      <c r="P38" s="367"/>
      <c r="Q38" s="367"/>
      <c r="R38" s="367"/>
      <c r="S38" s="367"/>
      <c r="T38" s="367"/>
      <c r="U38" s="367"/>
      <c r="V38" s="367"/>
      <c r="W38" s="367"/>
      <c r="X38" s="367"/>
      <c r="Y38" s="367"/>
      <c r="Z38" s="367"/>
      <c r="AA38" s="367"/>
      <c r="AB38" s="367"/>
      <c r="AC38" s="367"/>
      <c r="AD38" s="367"/>
      <c r="AE38" s="367"/>
      <c r="AF38" s="367" t="s">
        <v>378</v>
      </c>
      <c r="AG38" s="547"/>
      <c r="AH38" s="547"/>
      <c r="AI38" s="547"/>
      <c r="AJ38" s="547"/>
      <c r="AK38" s="547"/>
      <c r="AL38" s="547"/>
      <c r="AM38" s="97" t="s">
        <v>377</v>
      </c>
      <c r="AP38" s="242"/>
      <c r="AQ38" s="90"/>
      <c r="AR38" s="90"/>
    </row>
    <row r="39" spans="1:44" ht="12.95" customHeight="1">
      <c r="A39" s="360"/>
      <c r="B39" s="367" t="s">
        <v>342</v>
      </c>
      <c r="C39" s="367"/>
      <c r="D39" s="367"/>
      <c r="E39" s="367"/>
      <c r="F39" s="367"/>
      <c r="G39" s="367"/>
      <c r="H39" s="367"/>
      <c r="I39" s="367"/>
      <c r="J39" s="36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P39" s="242"/>
      <c r="AQ39" s="90"/>
      <c r="AR39" s="90"/>
    </row>
    <row r="40" spans="1:44" ht="12.95" customHeight="1">
      <c r="A40" s="360"/>
      <c r="B40" s="367" t="s">
        <v>343</v>
      </c>
      <c r="C40" s="367"/>
      <c r="D40" s="367"/>
      <c r="E40" s="367"/>
      <c r="F40" s="367"/>
      <c r="G40" s="367"/>
      <c r="H40" s="367"/>
      <c r="I40" s="367"/>
      <c r="J40" s="36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P40" s="242"/>
      <c r="AQ40" s="90"/>
      <c r="AR40" s="90"/>
    </row>
    <row r="41" spans="1:44" ht="12.95" customHeight="1">
      <c r="A41" s="360"/>
      <c r="B41" s="367" t="s">
        <v>344</v>
      </c>
      <c r="C41" s="367"/>
      <c r="D41" s="367"/>
      <c r="E41" s="367"/>
      <c r="F41" s="367"/>
      <c r="G41" s="367"/>
      <c r="H41" s="367"/>
      <c r="I41" s="367"/>
      <c r="J41" s="36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P41" s="242"/>
      <c r="AQ41" s="90"/>
      <c r="AR41" s="90"/>
    </row>
    <row r="42" spans="1:44" ht="12.95" customHeight="1">
      <c r="A42" s="360"/>
      <c r="B42" s="367"/>
      <c r="C42" s="367"/>
      <c r="D42" s="367"/>
      <c r="E42" s="367"/>
      <c r="F42" s="367"/>
      <c r="G42" s="367"/>
      <c r="H42" s="367"/>
      <c r="I42" s="367"/>
      <c r="J42" s="367"/>
      <c r="K42" s="367"/>
      <c r="L42" s="359" t="s">
        <v>379</v>
      </c>
      <c r="M42" s="532"/>
      <c r="N42" s="532"/>
      <c r="O42" s="532"/>
      <c r="P42" s="367" t="s">
        <v>408</v>
      </c>
      <c r="Q42" s="367"/>
      <c r="R42" s="367"/>
      <c r="S42" s="367"/>
      <c r="T42" s="367"/>
      <c r="U42" s="367"/>
      <c r="V42" s="367"/>
      <c r="W42" s="359" t="s">
        <v>379</v>
      </c>
      <c r="X42" s="532"/>
      <c r="Y42" s="505"/>
      <c r="Z42" s="505"/>
      <c r="AA42" s="505"/>
      <c r="AB42" s="96" t="s">
        <v>381</v>
      </c>
      <c r="AC42" s="367"/>
      <c r="AD42" s="360"/>
      <c r="AE42" s="367"/>
      <c r="AF42" s="367"/>
      <c r="AG42" s="547"/>
      <c r="AH42" s="547"/>
      <c r="AI42" s="547"/>
      <c r="AJ42" s="547"/>
      <c r="AK42" s="547"/>
      <c r="AL42" s="547"/>
      <c r="AM42" s="97" t="s">
        <v>377</v>
      </c>
      <c r="AP42" s="242"/>
      <c r="AQ42" s="90"/>
      <c r="AR42" s="90"/>
    </row>
    <row r="43" spans="1:44" ht="12.95" customHeight="1">
      <c r="A43" s="360"/>
      <c r="B43" s="367" t="s">
        <v>345</v>
      </c>
      <c r="C43" s="367"/>
      <c r="D43" s="367"/>
      <c r="E43" s="367"/>
      <c r="F43" s="367"/>
      <c r="G43" s="367"/>
      <c r="H43" s="367"/>
      <c r="I43" s="367"/>
      <c r="J43" s="367"/>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P43" s="242"/>
      <c r="AQ43" s="90"/>
      <c r="AR43" s="90"/>
    </row>
    <row r="44" spans="1:44" ht="12.95" customHeight="1">
      <c r="A44" s="360"/>
      <c r="B44" s="367" t="s">
        <v>247</v>
      </c>
      <c r="C44" s="367"/>
      <c r="D44" s="367"/>
      <c r="E44" s="367"/>
      <c r="F44" s="367"/>
      <c r="G44" s="367"/>
      <c r="H44" s="367"/>
      <c r="I44" s="367"/>
      <c r="J44" s="367"/>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P44" s="242"/>
      <c r="AQ44" s="90"/>
      <c r="AR44" s="90"/>
    </row>
    <row r="45" spans="1:44" ht="12.95" customHeight="1">
      <c r="A45" s="360"/>
      <c r="B45" s="367" t="s">
        <v>346</v>
      </c>
      <c r="C45" s="367"/>
      <c r="D45" s="367"/>
      <c r="E45" s="367"/>
      <c r="F45" s="367"/>
      <c r="G45" s="367"/>
      <c r="H45" s="367"/>
      <c r="I45" s="367"/>
      <c r="J45" s="367"/>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P45" s="242"/>
      <c r="AQ45" s="90"/>
      <c r="AR45" s="90"/>
    </row>
    <row r="46" spans="1:44" ht="12.95" customHeight="1">
      <c r="A46" s="371" t="s">
        <v>250</v>
      </c>
      <c r="B46" s="371"/>
      <c r="C46" s="371"/>
      <c r="D46" s="371"/>
      <c r="E46" s="371"/>
      <c r="F46" s="371"/>
      <c r="G46" s="371"/>
      <c r="H46" s="371"/>
      <c r="I46" s="371"/>
      <c r="J46" s="371"/>
      <c r="K46" s="580"/>
      <c r="L46" s="580"/>
      <c r="M46" s="580"/>
      <c r="N46" s="580"/>
      <c r="O46" s="580"/>
      <c r="P46" s="580"/>
      <c r="Q46" s="580"/>
      <c r="R46" s="580"/>
      <c r="S46" s="580"/>
      <c r="T46" s="580"/>
      <c r="U46" s="580"/>
      <c r="V46" s="580"/>
      <c r="W46" s="580"/>
      <c r="X46" s="580"/>
      <c r="Y46" s="580"/>
      <c r="Z46" s="580"/>
      <c r="AA46" s="580"/>
      <c r="AB46" s="580"/>
      <c r="AC46" s="580"/>
      <c r="AD46" s="580"/>
      <c r="AE46" s="580"/>
      <c r="AF46" s="580"/>
      <c r="AG46" s="580"/>
      <c r="AH46" s="580"/>
      <c r="AI46" s="580"/>
      <c r="AJ46" s="580"/>
      <c r="AK46" s="580"/>
      <c r="AL46" s="580"/>
      <c r="AM46" s="580"/>
      <c r="AP46" s="242"/>
      <c r="AQ46" s="90"/>
      <c r="AR46" s="90"/>
    </row>
    <row r="47" spans="1:44" ht="12.95" customHeight="1">
      <c r="A47" s="360"/>
      <c r="B47" s="367" t="s">
        <v>251</v>
      </c>
      <c r="C47" s="367"/>
      <c r="D47" s="367"/>
      <c r="E47" s="367"/>
      <c r="F47" s="367"/>
      <c r="G47" s="367"/>
      <c r="H47" s="367"/>
      <c r="I47" s="367"/>
      <c r="J47" s="367"/>
      <c r="K47" s="537"/>
      <c r="L47" s="537"/>
      <c r="M47" s="537"/>
      <c r="N47" s="537"/>
      <c r="O47" s="537"/>
      <c r="P47" s="537"/>
      <c r="Q47" s="537"/>
      <c r="R47" s="537"/>
      <c r="S47" s="537"/>
      <c r="T47" s="537"/>
      <c r="U47" s="537"/>
      <c r="V47" s="537"/>
      <c r="W47" s="537"/>
      <c r="X47" s="537"/>
      <c r="Y47" s="537"/>
      <c r="Z47" s="537"/>
      <c r="AA47" s="537"/>
      <c r="AB47" s="537"/>
      <c r="AC47" s="537"/>
      <c r="AD47" s="537"/>
      <c r="AE47" s="537"/>
      <c r="AF47" s="537"/>
      <c r="AG47" s="537"/>
      <c r="AH47" s="537"/>
      <c r="AI47" s="537"/>
      <c r="AJ47" s="537"/>
      <c r="AK47" s="537"/>
      <c r="AL47" s="537"/>
      <c r="AM47" s="537"/>
      <c r="AO47" s="71" t="str">
        <f>IF(K47="","NG","OK")</f>
        <v>NG</v>
      </c>
      <c r="AP47" s="242" t="str">
        <f>IF(AO47="NG","報告対象建築物の所在地を入力してください。","")</f>
        <v>報告対象建築物の所在地を入力してください。</v>
      </c>
      <c r="AQ47" s="90"/>
      <c r="AR47" s="90"/>
    </row>
    <row r="48" spans="1:44" ht="12.95" customHeight="1">
      <c r="A48" s="360"/>
      <c r="B48" s="367" t="s">
        <v>347</v>
      </c>
      <c r="C48" s="367"/>
      <c r="D48" s="367"/>
      <c r="E48" s="367"/>
      <c r="F48" s="367"/>
      <c r="G48" s="367"/>
      <c r="H48" s="367"/>
      <c r="I48" s="367"/>
      <c r="J48" s="367"/>
      <c r="K48" s="537"/>
      <c r="L48" s="537"/>
      <c r="M48" s="537"/>
      <c r="N48" s="537"/>
      <c r="O48" s="537"/>
      <c r="P48" s="537"/>
      <c r="Q48" s="537"/>
      <c r="R48" s="537"/>
      <c r="S48" s="537"/>
      <c r="T48" s="537"/>
      <c r="U48" s="537"/>
      <c r="V48" s="537"/>
      <c r="W48" s="537"/>
      <c r="X48" s="537"/>
      <c r="Y48" s="537"/>
      <c r="Z48" s="537"/>
      <c r="AA48" s="537"/>
      <c r="AB48" s="537"/>
      <c r="AC48" s="537"/>
      <c r="AD48" s="537"/>
      <c r="AE48" s="537"/>
      <c r="AF48" s="537"/>
      <c r="AG48" s="537"/>
      <c r="AH48" s="537"/>
      <c r="AI48" s="537"/>
      <c r="AJ48" s="537"/>
      <c r="AK48" s="537"/>
      <c r="AL48" s="537"/>
      <c r="AM48" s="537"/>
      <c r="AO48" s="71"/>
      <c r="AP48" s="242" t="str">
        <f t="shared" ref="AP48" si="0">IF(AO48="NG","報告者氏名を入力してください。","")</f>
        <v/>
      </c>
      <c r="AQ48" s="90"/>
      <c r="AR48" s="90"/>
    </row>
    <row r="49" spans="1:51" ht="12.95" customHeight="1">
      <c r="A49" s="360"/>
      <c r="B49" s="367" t="s">
        <v>348</v>
      </c>
      <c r="C49" s="367"/>
      <c r="D49" s="367"/>
      <c r="E49" s="367"/>
      <c r="F49" s="367"/>
      <c r="G49" s="367"/>
      <c r="H49" s="367"/>
      <c r="I49" s="367"/>
      <c r="J49" s="367"/>
      <c r="K49" s="537"/>
      <c r="L49" s="537"/>
      <c r="M49" s="537"/>
      <c r="N49" s="537"/>
      <c r="O49" s="537"/>
      <c r="P49" s="537"/>
      <c r="Q49" s="537"/>
      <c r="R49" s="537"/>
      <c r="S49" s="537"/>
      <c r="T49" s="537"/>
      <c r="U49" s="537"/>
      <c r="V49" s="537"/>
      <c r="W49" s="537"/>
      <c r="X49" s="537"/>
      <c r="Y49" s="537"/>
      <c r="Z49" s="537"/>
      <c r="AA49" s="537"/>
      <c r="AB49" s="537"/>
      <c r="AC49" s="537"/>
      <c r="AD49" s="537"/>
      <c r="AE49" s="537"/>
      <c r="AF49" s="537"/>
      <c r="AG49" s="537"/>
      <c r="AH49" s="537"/>
      <c r="AI49" s="537"/>
      <c r="AJ49" s="537"/>
      <c r="AK49" s="537"/>
      <c r="AL49" s="537"/>
      <c r="AM49" s="537"/>
      <c r="AO49" s="71" t="str">
        <f>IF(K49="","NG","OK")</f>
        <v>NG</v>
      </c>
      <c r="AP49" s="242" t="str">
        <f>IF(AO49="NG","報告対象建築物の名称を入力してください。","")</f>
        <v>報告対象建築物の名称を入力してください。</v>
      </c>
      <c r="AQ49" s="90"/>
      <c r="AR49" s="90"/>
    </row>
    <row r="50" spans="1:51" ht="12.95" customHeight="1">
      <c r="A50" s="370"/>
      <c r="B50" s="95" t="s">
        <v>349</v>
      </c>
      <c r="C50" s="95"/>
      <c r="D50" s="95"/>
      <c r="E50" s="95"/>
      <c r="F50" s="95"/>
      <c r="G50" s="95"/>
      <c r="H50" s="95"/>
      <c r="I50" s="95"/>
      <c r="J50" s="95"/>
      <c r="K50" s="536"/>
      <c r="L50" s="536"/>
      <c r="M50" s="536"/>
      <c r="N50" s="536"/>
      <c r="O50" s="536"/>
      <c r="P50" s="536"/>
      <c r="Q50" s="536"/>
      <c r="R50" s="536"/>
      <c r="S50" s="536"/>
      <c r="T50" s="536"/>
      <c r="U50" s="536"/>
      <c r="V50" s="536"/>
      <c r="W50" s="536"/>
      <c r="X50" s="536"/>
      <c r="Y50" s="536"/>
      <c r="Z50" s="536"/>
      <c r="AA50" s="536"/>
      <c r="AB50" s="536"/>
      <c r="AC50" s="536"/>
      <c r="AD50" s="536"/>
      <c r="AE50" s="536"/>
      <c r="AF50" s="536"/>
      <c r="AG50" s="536"/>
      <c r="AH50" s="536"/>
      <c r="AI50" s="536"/>
      <c r="AJ50" s="536"/>
      <c r="AK50" s="536"/>
      <c r="AL50" s="536"/>
      <c r="AM50" s="536"/>
      <c r="AO50" s="71" t="str">
        <f>IF(K50="","NG","OK")</f>
        <v>NG</v>
      </c>
      <c r="AP50" s="242" t="str">
        <f>IF(AO50="NG","報告対象建築物の用途を入力してください。","")</f>
        <v>報告対象建築物の用途を入力してください。</v>
      </c>
      <c r="AQ50" s="90"/>
      <c r="AR50" s="90"/>
    </row>
    <row r="51" spans="1:51" ht="12.95" customHeight="1">
      <c r="A51" s="360" t="s">
        <v>252</v>
      </c>
      <c r="B51" s="360"/>
      <c r="C51" s="360"/>
      <c r="D51" s="360"/>
      <c r="E51" s="360"/>
      <c r="F51" s="360"/>
      <c r="G51" s="360"/>
      <c r="H51" s="360"/>
      <c r="I51" s="360"/>
      <c r="J51" s="360"/>
      <c r="K51" s="360"/>
      <c r="L51" s="360"/>
      <c r="M51" s="360"/>
      <c r="N51" s="360"/>
      <c r="O51" s="360"/>
      <c r="P51" s="360"/>
      <c r="Q51" s="360"/>
      <c r="R51" s="360"/>
      <c r="S51" s="362"/>
      <c r="T51" s="360"/>
      <c r="U51" s="360"/>
      <c r="V51" s="360"/>
      <c r="W51" s="360"/>
      <c r="X51" s="360"/>
      <c r="Y51" s="360"/>
      <c r="Z51" s="360"/>
      <c r="AA51" s="360"/>
      <c r="AB51" s="360"/>
      <c r="AC51" s="360"/>
      <c r="AD51" s="360"/>
      <c r="AE51" s="360"/>
      <c r="AF51" s="360"/>
      <c r="AG51" s="360"/>
      <c r="AH51" s="360"/>
      <c r="AI51" s="360"/>
      <c r="AJ51" s="360"/>
      <c r="AK51" s="360"/>
      <c r="AL51" s="360"/>
      <c r="AM51" s="360"/>
      <c r="AP51" s="242"/>
      <c r="AQ51" s="90"/>
      <c r="AR51" s="90"/>
    </row>
    <row r="52" spans="1:51" ht="12.95" customHeight="1">
      <c r="A52" s="360"/>
      <c r="B52" s="360" t="s">
        <v>280</v>
      </c>
      <c r="C52" s="360"/>
      <c r="D52" s="360"/>
      <c r="E52" s="360"/>
      <c r="F52" s="360"/>
      <c r="G52" s="360"/>
      <c r="H52" s="360"/>
      <c r="I52" s="360"/>
      <c r="J52" s="360"/>
      <c r="K52" s="360"/>
      <c r="L52" s="344" t="str">
        <f>IF(OR(AP1="Aｷ",AP1="C1",AP1="C2"),"レ","")</f>
        <v/>
      </c>
      <c r="M52" s="367" t="s">
        <v>281</v>
      </c>
      <c r="N52" s="367"/>
      <c r="O52" s="367"/>
      <c r="P52" s="367"/>
      <c r="Q52" s="367"/>
      <c r="R52" s="367"/>
      <c r="S52" s="367"/>
      <c r="T52" s="367"/>
      <c r="U52" s="359" t="s">
        <v>282</v>
      </c>
      <c r="V52" s="344" t="str">
        <f>IF(AP1="Aｷ","レ","")</f>
        <v/>
      </c>
      <c r="W52" s="367" t="s">
        <v>89</v>
      </c>
      <c r="X52" s="367"/>
      <c r="Y52" s="367"/>
      <c r="Z52" s="367"/>
      <c r="AA52" s="367"/>
      <c r="AB52" s="367"/>
      <c r="AC52" s="344" t="str">
        <f>IF(AP1="A","レ","")</f>
        <v/>
      </c>
      <c r="AD52" s="367" t="s">
        <v>268</v>
      </c>
      <c r="AE52" s="367"/>
      <c r="AF52" s="367"/>
      <c r="AG52" s="367"/>
      <c r="AH52" s="367"/>
      <c r="AI52" s="367"/>
      <c r="AJ52" s="367"/>
      <c r="AK52" s="367"/>
      <c r="AL52" s="367"/>
      <c r="AM52" s="367"/>
      <c r="AO52" s="71"/>
      <c r="AP52" s="242"/>
      <c r="AQ52" s="90"/>
      <c r="AR52" s="90"/>
    </row>
    <row r="53" spans="1:51" ht="42" customHeight="1">
      <c r="A53" s="360"/>
      <c r="B53" s="99" t="s">
        <v>284</v>
      </c>
      <c r="C53" s="360"/>
      <c r="D53" s="360"/>
      <c r="E53" s="360"/>
      <c r="F53" s="360"/>
      <c r="G53" s="360"/>
      <c r="H53" s="360"/>
      <c r="I53" s="360"/>
      <c r="J53" s="360"/>
      <c r="K53" s="510"/>
      <c r="L53" s="511"/>
      <c r="M53" s="511"/>
      <c r="N53" s="511"/>
      <c r="O53" s="511"/>
      <c r="P53" s="511"/>
      <c r="Q53" s="511"/>
      <c r="R53" s="511"/>
      <c r="S53" s="511"/>
      <c r="T53" s="511"/>
      <c r="U53" s="511"/>
      <c r="V53" s="511"/>
      <c r="W53" s="511"/>
      <c r="X53" s="511"/>
      <c r="Y53" s="511"/>
      <c r="Z53" s="511"/>
      <c r="AA53" s="511"/>
      <c r="AB53" s="511"/>
      <c r="AC53" s="511"/>
      <c r="AD53" s="511"/>
      <c r="AE53" s="511"/>
      <c r="AF53" s="511"/>
      <c r="AG53" s="511"/>
      <c r="AH53" s="511"/>
      <c r="AI53" s="511"/>
      <c r="AJ53" s="511"/>
      <c r="AK53" s="511"/>
      <c r="AL53" s="511"/>
      <c r="AM53" s="511"/>
      <c r="AP53" s="242"/>
      <c r="AQ53" s="90"/>
      <c r="AR53" s="90"/>
    </row>
    <row r="54" spans="1:51" ht="12.95" customHeight="1">
      <c r="A54" s="360"/>
      <c r="B54" s="360" t="s">
        <v>350</v>
      </c>
      <c r="C54" s="360"/>
      <c r="D54" s="360"/>
      <c r="E54" s="360"/>
      <c r="F54" s="360"/>
      <c r="G54" s="360"/>
      <c r="H54" s="360"/>
      <c r="I54" s="360"/>
      <c r="J54" s="360"/>
      <c r="K54" s="360"/>
      <c r="L54" s="98"/>
      <c r="M54" s="360" t="s">
        <v>297</v>
      </c>
      <c r="N54" s="367"/>
      <c r="O54" s="359" t="s">
        <v>75</v>
      </c>
      <c r="P54" s="521" t="s">
        <v>790</v>
      </c>
      <c r="Q54" s="521"/>
      <c r="R54" s="522"/>
      <c r="S54" s="522"/>
      <c r="T54" s="367" t="s">
        <v>373</v>
      </c>
      <c r="U54" s="534"/>
      <c r="V54" s="534"/>
      <c r="W54" s="367" t="s">
        <v>382</v>
      </c>
      <c r="X54" s="367" t="s">
        <v>404</v>
      </c>
      <c r="Y54" s="367"/>
      <c r="Z54" s="367"/>
      <c r="AA54" s="367"/>
      <c r="AB54" s="367"/>
      <c r="AC54" s="367"/>
      <c r="AD54" s="367"/>
      <c r="AE54" s="367"/>
      <c r="AF54" s="367"/>
      <c r="AG54" s="98"/>
      <c r="AH54" s="367" t="s">
        <v>269</v>
      </c>
      <c r="AI54" s="367"/>
      <c r="AJ54" s="367"/>
      <c r="AK54" s="367"/>
      <c r="AL54" s="367"/>
      <c r="AM54" s="367"/>
      <c r="AO54" s="78" t="str">
        <f>IF(AND(L54="レ",AG54="レ"),"NG",IF(AND(AC52="レ",L54="レ"),"NG","OK"))</f>
        <v>OK</v>
      </c>
      <c r="AP54" s="242" t="str">
        <f>IF(AO54="NG","改善予定の有無を確認してください。","")</f>
        <v/>
      </c>
      <c r="AQ54" s="90"/>
      <c r="AR54" s="90"/>
    </row>
    <row r="55" spans="1:51" ht="12.95" customHeight="1">
      <c r="A55" s="360"/>
      <c r="B55" s="360" t="s">
        <v>253</v>
      </c>
      <c r="C55" s="360"/>
      <c r="D55" s="360"/>
      <c r="E55" s="360"/>
      <c r="F55" s="360"/>
      <c r="G55" s="360"/>
      <c r="H55" s="360"/>
      <c r="I55" s="360"/>
      <c r="J55" s="360"/>
      <c r="K55" s="515"/>
      <c r="L55" s="515"/>
      <c r="M55" s="515"/>
      <c r="N55" s="515"/>
      <c r="O55" s="515"/>
      <c r="P55" s="515"/>
      <c r="Q55" s="515"/>
      <c r="R55" s="515"/>
      <c r="S55" s="515"/>
      <c r="T55" s="515"/>
      <c r="U55" s="515"/>
      <c r="V55" s="515"/>
      <c r="W55" s="515"/>
      <c r="X55" s="515"/>
      <c r="Y55" s="515"/>
      <c r="Z55" s="515"/>
      <c r="AA55" s="515"/>
      <c r="AB55" s="515"/>
      <c r="AC55" s="515"/>
      <c r="AD55" s="515"/>
      <c r="AE55" s="515"/>
      <c r="AF55" s="515"/>
      <c r="AG55" s="515"/>
      <c r="AH55" s="515"/>
      <c r="AI55" s="515"/>
      <c r="AJ55" s="515"/>
      <c r="AK55" s="515"/>
      <c r="AL55" s="515"/>
      <c r="AM55" s="515"/>
      <c r="AO55" s="78" t="str">
        <f>IF(AND(L52="レ",V52="",OR(L54="",R54="",U54="")),"NG","OK")</f>
        <v>OK</v>
      </c>
      <c r="AP55" s="242" t="str">
        <f>IF(AO55="NG","要是正の指摘（既存不適格を除く）がある場合は改善予定をご検討のうえ提出してください。","")</f>
        <v/>
      </c>
      <c r="AQ55" s="90"/>
      <c r="AR55" s="90"/>
    </row>
    <row r="56" spans="1:51" ht="12.95" customHeight="1">
      <c r="A56" s="360"/>
      <c r="B56" s="512"/>
      <c r="C56" s="512"/>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360"/>
      <c r="AG56" s="360"/>
      <c r="AH56" s="360"/>
      <c r="AI56" s="360"/>
      <c r="AJ56" s="360"/>
      <c r="AK56" s="360"/>
      <c r="AL56" s="360"/>
      <c r="AM56" s="360"/>
      <c r="AN56" s="78"/>
      <c r="AP56" s="242"/>
      <c r="AQ56" s="90"/>
      <c r="AR56" s="90"/>
      <c r="AU56" s="78"/>
      <c r="AV56" s="78"/>
      <c r="AW56" s="78"/>
      <c r="AX56" s="78"/>
      <c r="AY56" s="78"/>
    </row>
    <row r="57" spans="1:51" ht="12.95" customHeight="1">
      <c r="A57" s="360"/>
      <c r="B57" s="360"/>
      <c r="C57" s="187" t="s">
        <v>71</v>
      </c>
      <c r="D57" s="365"/>
      <c r="E57" s="365"/>
      <c r="F57" s="365"/>
      <c r="G57" s="365"/>
      <c r="H57" s="365"/>
      <c r="I57" s="188"/>
      <c r="J57" s="187" t="s">
        <v>72</v>
      </c>
      <c r="K57" s="365"/>
      <c r="L57" s="365"/>
      <c r="M57" s="365"/>
      <c r="N57" s="365"/>
      <c r="O57" s="365"/>
      <c r="P57" s="365"/>
      <c r="Q57" s="365"/>
      <c r="R57" s="365"/>
      <c r="S57" s="365"/>
      <c r="T57" s="365"/>
      <c r="U57" s="365"/>
      <c r="V57" s="365"/>
      <c r="W57" s="365"/>
      <c r="X57" s="365"/>
      <c r="Y57" s="365"/>
      <c r="Z57" s="365"/>
      <c r="AA57" s="365"/>
      <c r="AB57" s="188"/>
      <c r="AC57" s="360"/>
      <c r="AD57" s="544" t="s">
        <v>700</v>
      </c>
      <c r="AE57" s="545"/>
      <c r="AF57" s="545"/>
      <c r="AG57" s="545"/>
      <c r="AH57" s="545"/>
      <c r="AI57" s="546"/>
      <c r="AJ57" s="544" t="s">
        <v>701</v>
      </c>
      <c r="AK57" s="545"/>
      <c r="AL57" s="546"/>
      <c r="AM57" s="360"/>
      <c r="AN57" s="78"/>
      <c r="AO57" s="182" t="str">
        <f>IF(LEN(AD58)=6,"OK","NG")</f>
        <v>NG</v>
      </c>
      <c r="AP57" s="242" t="str">
        <f>IF(AO57="NG","建物基本番号を入力してください。","")</f>
        <v>建物基本番号を入力してください。</v>
      </c>
      <c r="AQ57" s="90"/>
      <c r="AU57" s="78"/>
      <c r="AV57" s="78"/>
      <c r="AW57" s="78"/>
      <c r="AX57" s="78"/>
      <c r="AY57" s="78"/>
    </row>
    <row r="58" spans="1:51" ht="12.95" customHeight="1">
      <c r="A58" s="360"/>
      <c r="B58" s="360"/>
      <c r="C58" s="189"/>
      <c r="D58" s="360"/>
      <c r="E58" s="360"/>
      <c r="F58" s="360"/>
      <c r="G58" s="360"/>
      <c r="H58" s="360"/>
      <c r="I58" s="190"/>
      <c r="J58" s="191"/>
      <c r="K58" s="371"/>
      <c r="L58" s="371"/>
      <c r="M58" s="371"/>
      <c r="N58" s="371"/>
      <c r="O58" s="371"/>
      <c r="P58" s="371"/>
      <c r="Q58" s="371"/>
      <c r="R58" s="371"/>
      <c r="S58" s="371"/>
      <c r="T58" s="371"/>
      <c r="U58" s="371"/>
      <c r="V58" s="371"/>
      <c r="W58" s="371"/>
      <c r="X58" s="371"/>
      <c r="Y58" s="371"/>
      <c r="Z58" s="371"/>
      <c r="AA58" s="371"/>
      <c r="AB58" s="192"/>
      <c r="AC58" s="360"/>
      <c r="AD58" s="560"/>
      <c r="AE58" s="561"/>
      <c r="AF58" s="561"/>
      <c r="AG58" s="561"/>
      <c r="AH58" s="561"/>
      <c r="AI58" s="562"/>
      <c r="AJ58" s="569"/>
      <c r="AK58" s="570"/>
      <c r="AL58" s="193"/>
      <c r="AM58" s="360"/>
      <c r="AN58" s="78"/>
      <c r="AO58" s="182" t="str">
        <f>IF(AND(AJ58&gt;=1,AJ58&lt;=10),"OK","NG")</f>
        <v>NG</v>
      </c>
      <c r="AP58" s="242" t="str">
        <f>IF(AO58="NG","区分を入力してください。","")</f>
        <v>区分を入力してください。</v>
      </c>
      <c r="AQ58" s="90"/>
      <c r="AU58" s="78"/>
      <c r="AV58" s="78"/>
      <c r="AW58" s="78"/>
      <c r="AX58" s="78"/>
      <c r="AY58" s="78"/>
    </row>
    <row r="59" spans="1:51" ht="12.95" customHeight="1">
      <c r="A59" s="360"/>
      <c r="B59" s="360"/>
      <c r="C59" s="189"/>
      <c r="D59" s="360"/>
      <c r="E59" s="360"/>
      <c r="F59" s="360"/>
      <c r="G59" s="360"/>
      <c r="H59" s="360"/>
      <c r="I59" s="190"/>
      <c r="J59" s="189"/>
      <c r="K59" s="360"/>
      <c r="L59" s="360"/>
      <c r="M59" s="360"/>
      <c r="N59" s="360"/>
      <c r="O59" s="360"/>
      <c r="P59" s="360"/>
      <c r="Q59" s="360"/>
      <c r="R59" s="360"/>
      <c r="S59" s="360"/>
      <c r="T59" s="360"/>
      <c r="U59" s="360"/>
      <c r="V59" s="360"/>
      <c r="W59" s="360"/>
      <c r="X59" s="360"/>
      <c r="Y59" s="360"/>
      <c r="Z59" s="360"/>
      <c r="AA59" s="360"/>
      <c r="AB59" s="190"/>
      <c r="AC59" s="360"/>
      <c r="AD59" s="563"/>
      <c r="AE59" s="564"/>
      <c r="AF59" s="564"/>
      <c r="AG59" s="564"/>
      <c r="AH59" s="564"/>
      <c r="AI59" s="565"/>
      <c r="AJ59" s="571"/>
      <c r="AK59" s="572"/>
      <c r="AL59" s="194"/>
      <c r="AM59" s="360"/>
      <c r="AN59" s="78"/>
      <c r="AP59" s="242"/>
      <c r="AQ59" s="90"/>
      <c r="AR59" s="90"/>
      <c r="AU59" s="78"/>
      <c r="AV59" s="78"/>
      <c r="AW59" s="78"/>
      <c r="AX59" s="78"/>
      <c r="AY59" s="78"/>
    </row>
    <row r="60" spans="1:51" ht="12.95" customHeight="1">
      <c r="A60" s="360"/>
      <c r="B60" s="360"/>
      <c r="C60" s="189"/>
      <c r="D60" s="360"/>
      <c r="E60" s="360"/>
      <c r="F60" s="360"/>
      <c r="G60" s="360"/>
      <c r="H60" s="360"/>
      <c r="I60" s="190"/>
      <c r="J60" s="195"/>
      <c r="K60" s="362"/>
      <c r="L60" s="360"/>
      <c r="M60" s="360"/>
      <c r="N60" s="360"/>
      <c r="O60" s="360"/>
      <c r="P60" s="360"/>
      <c r="Q60" s="360"/>
      <c r="R60" s="360"/>
      <c r="S60" s="360"/>
      <c r="T60" s="360"/>
      <c r="U60" s="360"/>
      <c r="V60" s="360"/>
      <c r="W60" s="360"/>
      <c r="X60" s="360"/>
      <c r="Y60" s="360"/>
      <c r="Z60" s="360"/>
      <c r="AA60" s="360"/>
      <c r="AB60" s="190"/>
      <c r="AC60" s="360"/>
      <c r="AD60" s="563"/>
      <c r="AE60" s="564"/>
      <c r="AF60" s="564"/>
      <c r="AG60" s="564"/>
      <c r="AH60" s="564"/>
      <c r="AI60" s="565"/>
      <c r="AJ60" s="571"/>
      <c r="AK60" s="572"/>
      <c r="AL60" s="194"/>
      <c r="AM60" s="360"/>
      <c r="AN60" s="78"/>
      <c r="AP60" s="242"/>
      <c r="AQ60" s="90"/>
      <c r="AR60" s="90"/>
      <c r="AU60" s="78"/>
      <c r="AV60" s="78"/>
      <c r="AW60" s="78"/>
      <c r="AX60" s="78"/>
      <c r="AY60" s="78"/>
    </row>
    <row r="61" spans="1:51" ht="12.95" customHeight="1">
      <c r="A61" s="360"/>
      <c r="B61" s="360"/>
      <c r="C61" s="189"/>
      <c r="D61" s="360"/>
      <c r="E61" s="360"/>
      <c r="F61" s="360"/>
      <c r="G61" s="360"/>
      <c r="H61" s="360"/>
      <c r="I61" s="190"/>
      <c r="J61" s="195"/>
      <c r="K61" s="362"/>
      <c r="L61" s="360"/>
      <c r="M61" s="360"/>
      <c r="N61" s="360"/>
      <c r="O61" s="360"/>
      <c r="P61" s="360"/>
      <c r="Q61" s="360"/>
      <c r="R61" s="360"/>
      <c r="S61" s="360"/>
      <c r="T61" s="360"/>
      <c r="U61" s="360"/>
      <c r="V61" s="360"/>
      <c r="W61" s="360"/>
      <c r="X61" s="360"/>
      <c r="Y61" s="360"/>
      <c r="Z61" s="360"/>
      <c r="AA61" s="360"/>
      <c r="AB61" s="190"/>
      <c r="AC61" s="360"/>
      <c r="AD61" s="563"/>
      <c r="AE61" s="564"/>
      <c r="AF61" s="564"/>
      <c r="AG61" s="564"/>
      <c r="AH61" s="564"/>
      <c r="AI61" s="565"/>
      <c r="AJ61" s="571"/>
      <c r="AK61" s="572"/>
      <c r="AL61" s="194"/>
      <c r="AM61" s="360"/>
      <c r="AN61" s="78"/>
      <c r="AP61" s="242"/>
      <c r="AQ61" s="90"/>
      <c r="AR61" s="90"/>
      <c r="AU61" s="78"/>
      <c r="AV61" s="78"/>
      <c r="AW61" s="78"/>
      <c r="AX61" s="78"/>
      <c r="AY61" s="78"/>
    </row>
    <row r="62" spans="1:51" ht="13.5" customHeight="1">
      <c r="A62" s="360"/>
      <c r="B62" s="360"/>
      <c r="C62" s="189"/>
      <c r="D62" s="360"/>
      <c r="E62" s="360"/>
      <c r="F62" s="360"/>
      <c r="G62" s="360"/>
      <c r="H62" s="360"/>
      <c r="I62" s="190"/>
      <c r="J62" s="189"/>
      <c r="K62" s="360"/>
      <c r="L62" s="360"/>
      <c r="M62" s="360"/>
      <c r="N62" s="360"/>
      <c r="O62" s="360"/>
      <c r="P62" s="360"/>
      <c r="Q62" s="360"/>
      <c r="R62" s="360"/>
      <c r="S62" s="360"/>
      <c r="T62" s="360"/>
      <c r="U62" s="360"/>
      <c r="V62" s="360"/>
      <c r="W62" s="360"/>
      <c r="X62" s="360"/>
      <c r="Y62" s="360"/>
      <c r="Z62" s="360"/>
      <c r="AA62" s="360"/>
      <c r="AB62" s="190"/>
      <c r="AC62" s="360"/>
      <c r="AD62" s="563"/>
      <c r="AE62" s="564"/>
      <c r="AF62" s="564"/>
      <c r="AG62" s="564"/>
      <c r="AH62" s="564"/>
      <c r="AI62" s="565"/>
      <c r="AJ62" s="571"/>
      <c r="AK62" s="572"/>
      <c r="AL62" s="196" t="s">
        <v>702</v>
      </c>
      <c r="AM62" s="360"/>
      <c r="AN62" s="78"/>
      <c r="AP62" s="242"/>
      <c r="AQ62" s="90"/>
      <c r="AR62" s="90"/>
      <c r="AU62" s="78"/>
      <c r="AV62" s="78"/>
      <c r="AW62" s="78"/>
      <c r="AX62" s="78"/>
      <c r="AY62" s="78"/>
    </row>
    <row r="63" spans="1:51" ht="13.5" customHeight="1">
      <c r="A63" s="360"/>
      <c r="B63" s="360"/>
      <c r="C63" s="189"/>
      <c r="D63" s="360"/>
      <c r="E63" s="360"/>
      <c r="F63" s="360"/>
      <c r="G63" s="370"/>
      <c r="H63" s="370"/>
      <c r="I63" s="197"/>
      <c r="J63" s="198"/>
      <c r="K63" s="370"/>
      <c r="L63" s="370"/>
      <c r="M63" s="370"/>
      <c r="N63" s="370"/>
      <c r="O63" s="370"/>
      <c r="P63" s="370"/>
      <c r="Q63" s="370"/>
      <c r="R63" s="370"/>
      <c r="S63" s="370"/>
      <c r="T63" s="370"/>
      <c r="U63" s="370"/>
      <c r="V63" s="370"/>
      <c r="W63" s="370"/>
      <c r="X63" s="370"/>
      <c r="Y63" s="370"/>
      <c r="Z63" s="370"/>
      <c r="AA63" s="370"/>
      <c r="AB63" s="197"/>
      <c r="AC63" s="360"/>
      <c r="AD63" s="566"/>
      <c r="AE63" s="567"/>
      <c r="AF63" s="567"/>
      <c r="AG63" s="567"/>
      <c r="AH63" s="567"/>
      <c r="AI63" s="568"/>
      <c r="AJ63" s="573"/>
      <c r="AK63" s="574"/>
      <c r="AL63" s="199"/>
      <c r="AM63" s="360"/>
      <c r="AN63" s="79"/>
      <c r="AP63" s="242"/>
      <c r="AQ63" s="90"/>
      <c r="AR63" s="90"/>
      <c r="AU63" s="79"/>
      <c r="AV63" s="79"/>
      <c r="AW63" s="79"/>
      <c r="AX63" s="558"/>
      <c r="AY63" s="559"/>
    </row>
    <row r="64" spans="1:51">
      <c r="A64" s="360"/>
      <c r="B64" s="360"/>
      <c r="C64" s="187" t="s">
        <v>703</v>
      </c>
      <c r="D64" s="365"/>
      <c r="E64" s="365"/>
      <c r="F64" s="365"/>
      <c r="G64" s="365"/>
      <c r="H64" s="365"/>
      <c r="I64" s="365"/>
      <c r="J64" s="365"/>
      <c r="K64" s="365"/>
      <c r="L64" s="365"/>
      <c r="M64" s="365"/>
      <c r="N64" s="365"/>
      <c r="O64" s="365"/>
      <c r="P64" s="365"/>
      <c r="Q64" s="365"/>
      <c r="R64" s="365"/>
      <c r="S64" s="365"/>
      <c r="T64" s="365"/>
      <c r="U64" s="365"/>
      <c r="V64" s="365"/>
      <c r="W64" s="365"/>
      <c r="X64" s="365"/>
      <c r="Y64" s="365"/>
      <c r="Z64" s="365"/>
      <c r="AA64" s="365"/>
      <c r="AB64" s="188"/>
      <c r="AC64" s="200"/>
      <c r="AD64" s="544" t="s">
        <v>704</v>
      </c>
      <c r="AE64" s="545"/>
      <c r="AF64" s="545"/>
      <c r="AG64" s="545"/>
      <c r="AH64" s="545"/>
      <c r="AI64" s="545"/>
      <c r="AJ64" s="545"/>
      <c r="AK64" s="545"/>
      <c r="AL64" s="546"/>
      <c r="AM64" s="360"/>
      <c r="AN64" s="78"/>
      <c r="AP64" s="242"/>
      <c r="AQ64" s="90"/>
      <c r="AR64" s="90"/>
      <c r="AU64" s="78"/>
      <c r="AV64" s="78"/>
      <c r="AW64" s="78"/>
      <c r="AX64" s="78"/>
      <c r="AY64" s="78"/>
    </row>
    <row r="65" spans="1:44">
      <c r="A65" s="535" t="s">
        <v>254</v>
      </c>
      <c r="B65" s="535"/>
      <c r="C65" s="535"/>
      <c r="D65" s="535"/>
      <c r="E65" s="535"/>
      <c r="F65" s="535"/>
      <c r="G65" s="535"/>
      <c r="H65" s="535"/>
      <c r="I65" s="535"/>
      <c r="J65" s="535"/>
      <c r="K65" s="535"/>
      <c r="L65" s="535"/>
      <c r="M65" s="535"/>
      <c r="N65" s="535"/>
      <c r="O65" s="535"/>
      <c r="P65" s="535"/>
      <c r="Q65" s="535"/>
      <c r="R65" s="535"/>
      <c r="S65" s="535"/>
      <c r="T65" s="535"/>
      <c r="U65" s="535"/>
      <c r="V65" s="535"/>
      <c r="W65" s="535"/>
      <c r="X65" s="535"/>
      <c r="Y65" s="535"/>
      <c r="Z65" s="535"/>
      <c r="AA65" s="535"/>
      <c r="AB65" s="535"/>
      <c r="AC65" s="535"/>
      <c r="AD65" s="535"/>
      <c r="AE65" s="535"/>
      <c r="AF65" s="535"/>
      <c r="AG65" s="535"/>
      <c r="AH65" s="535"/>
      <c r="AI65" s="535"/>
      <c r="AJ65" s="535"/>
      <c r="AK65" s="535"/>
      <c r="AL65" s="535"/>
      <c r="AM65" s="535"/>
      <c r="AP65" s="242"/>
      <c r="AQ65" s="90"/>
      <c r="AR65" s="90"/>
    </row>
    <row r="66" spans="1:44">
      <c r="A66" s="370" t="s">
        <v>255</v>
      </c>
      <c r="B66" s="370"/>
      <c r="C66" s="370"/>
      <c r="D66" s="370"/>
      <c r="E66" s="370"/>
      <c r="F66" s="370"/>
      <c r="G66" s="370"/>
      <c r="H66" s="370"/>
      <c r="I66" s="370"/>
      <c r="J66" s="370"/>
      <c r="K66" s="370"/>
      <c r="L66" s="370"/>
      <c r="M66" s="370"/>
      <c r="N66" s="370"/>
      <c r="O66" s="370"/>
      <c r="P66" s="370"/>
      <c r="Q66" s="370"/>
      <c r="R66" s="370"/>
      <c r="S66" s="370"/>
      <c r="T66" s="370"/>
      <c r="U66" s="370"/>
      <c r="V66" s="370"/>
      <c r="W66" s="370"/>
      <c r="X66" s="370"/>
      <c r="Y66" s="370"/>
      <c r="Z66" s="370"/>
      <c r="AA66" s="370"/>
      <c r="AB66" s="370"/>
      <c r="AC66" s="370"/>
      <c r="AD66" s="370"/>
      <c r="AE66" s="370"/>
      <c r="AF66" s="370"/>
      <c r="AG66" s="370"/>
      <c r="AH66" s="370"/>
      <c r="AI66" s="370"/>
      <c r="AJ66" s="370"/>
      <c r="AK66" s="370"/>
      <c r="AL66" s="370"/>
      <c r="AM66" s="370"/>
      <c r="AP66" s="242"/>
      <c r="AQ66" s="90"/>
      <c r="AR66" s="90"/>
    </row>
    <row r="67" spans="1:44">
      <c r="A67" s="360" t="s">
        <v>256</v>
      </c>
      <c r="B67" s="360"/>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c r="AJ67" s="360"/>
      <c r="AK67" s="360"/>
      <c r="AL67" s="360"/>
      <c r="AM67" s="360"/>
      <c r="AP67" s="242"/>
      <c r="AQ67" s="90"/>
      <c r="AR67" s="90"/>
    </row>
    <row r="68" spans="1:44">
      <c r="A68" s="360"/>
      <c r="B68" s="360" t="s">
        <v>285</v>
      </c>
      <c r="C68" s="360"/>
      <c r="D68" s="360"/>
      <c r="E68" s="360"/>
      <c r="F68" s="360"/>
      <c r="G68" s="360"/>
      <c r="H68" s="360"/>
      <c r="I68" s="360"/>
      <c r="J68" s="360"/>
      <c r="K68" s="360"/>
      <c r="L68" s="98"/>
      <c r="M68" s="360" t="s">
        <v>286</v>
      </c>
      <c r="N68" s="360"/>
      <c r="O68" s="360"/>
      <c r="P68" s="360"/>
      <c r="Q68" s="360"/>
      <c r="R68" s="98"/>
      <c r="S68" s="360" t="s">
        <v>270</v>
      </c>
      <c r="T68" s="360"/>
      <c r="U68" s="360"/>
      <c r="V68" s="360"/>
      <c r="W68" s="360"/>
      <c r="X68" s="360"/>
      <c r="Y68" s="360"/>
      <c r="Z68" s="360"/>
      <c r="AA68" s="360"/>
      <c r="AB68" s="360"/>
      <c r="AC68" s="360"/>
      <c r="AD68" s="360"/>
      <c r="AE68" s="360"/>
      <c r="AF68" s="360"/>
      <c r="AG68" s="360"/>
      <c r="AH68" s="360"/>
      <c r="AI68" s="360"/>
      <c r="AJ68" s="360"/>
      <c r="AK68" s="360"/>
      <c r="AL68" s="360"/>
      <c r="AM68" s="360"/>
      <c r="AO68" s="78" t="str">
        <f>IF(AND(L68="",R68="",L70="",AF70=""),"NG","OK")</f>
        <v>NG</v>
      </c>
      <c r="AP68" s="242" t="str">
        <f>IF(AO68="NG","防火地域等を選択してください。","")</f>
        <v>防火地域等を選択してください。</v>
      </c>
      <c r="AQ68" s="90"/>
      <c r="AR68" s="90"/>
    </row>
    <row r="69" spans="1:44" ht="2.25" customHeight="1">
      <c r="A69" s="360"/>
      <c r="B69" s="360"/>
      <c r="C69" s="360"/>
      <c r="D69" s="360"/>
      <c r="E69" s="360"/>
      <c r="F69" s="360"/>
      <c r="G69" s="360"/>
      <c r="H69" s="360"/>
      <c r="I69" s="360"/>
      <c r="J69" s="360"/>
      <c r="K69" s="360"/>
      <c r="L69" s="367"/>
      <c r="M69" s="360"/>
      <c r="N69" s="360"/>
      <c r="O69" s="360"/>
      <c r="P69" s="360"/>
      <c r="Q69" s="360"/>
      <c r="R69" s="360"/>
      <c r="S69" s="360"/>
      <c r="T69" s="360"/>
      <c r="U69" s="360"/>
      <c r="V69" s="360"/>
      <c r="W69" s="360"/>
      <c r="X69" s="360"/>
      <c r="Y69" s="360"/>
      <c r="Z69" s="360"/>
      <c r="AA69" s="360"/>
      <c r="AB69" s="360"/>
      <c r="AC69" s="360"/>
      <c r="AD69" s="360"/>
      <c r="AE69" s="360"/>
      <c r="AF69" s="360"/>
      <c r="AG69" s="360"/>
      <c r="AH69" s="360"/>
      <c r="AI69" s="360"/>
      <c r="AJ69" s="360"/>
      <c r="AK69" s="360"/>
      <c r="AL69" s="360"/>
      <c r="AM69" s="360"/>
      <c r="AP69" s="242"/>
      <c r="AQ69" s="90"/>
      <c r="AR69" s="90"/>
    </row>
    <row r="70" spans="1:44">
      <c r="A70" s="360"/>
      <c r="B70" s="360" t="s">
        <v>287</v>
      </c>
      <c r="C70" s="360"/>
      <c r="D70" s="360"/>
      <c r="E70" s="360"/>
      <c r="F70" s="360"/>
      <c r="G70" s="360"/>
      <c r="H70" s="360"/>
      <c r="I70" s="360"/>
      <c r="J70" s="360"/>
      <c r="K70" s="360"/>
      <c r="L70" s="98"/>
      <c r="M70" s="201" t="s">
        <v>383</v>
      </c>
      <c r="N70" s="360"/>
      <c r="O70" s="360"/>
      <c r="P70" s="537"/>
      <c r="Q70" s="537"/>
      <c r="R70" s="537"/>
      <c r="S70" s="537"/>
      <c r="T70" s="537"/>
      <c r="U70" s="537"/>
      <c r="V70" s="537"/>
      <c r="W70" s="360" t="s">
        <v>384</v>
      </c>
      <c r="X70" s="360"/>
      <c r="Y70" s="360"/>
      <c r="Z70" s="360"/>
      <c r="AA70" s="360"/>
      <c r="AB70" s="360"/>
      <c r="AC70" s="360"/>
      <c r="AD70" s="360"/>
      <c r="AE70" s="360"/>
      <c r="AF70" s="98"/>
      <c r="AG70" s="360" t="s">
        <v>271</v>
      </c>
      <c r="AH70" s="360"/>
      <c r="AI70" s="360"/>
      <c r="AJ70" s="360"/>
      <c r="AK70" s="360"/>
      <c r="AL70" s="360"/>
      <c r="AM70" s="360"/>
      <c r="AP70" s="242"/>
      <c r="AQ70" s="90"/>
      <c r="AR70" s="90"/>
    </row>
    <row r="71" spans="1:44">
      <c r="A71" s="370"/>
      <c r="B71" s="95" t="s">
        <v>257</v>
      </c>
      <c r="C71" s="95"/>
      <c r="D71" s="95"/>
      <c r="E71" s="95"/>
      <c r="F71" s="95"/>
      <c r="G71" s="95"/>
      <c r="H71" s="95"/>
      <c r="I71" s="95"/>
      <c r="J71" s="95"/>
      <c r="K71" s="536"/>
      <c r="L71" s="536"/>
      <c r="M71" s="536"/>
      <c r="N71" s="536"/>
      <c r="O71" s="536"/>
      <c r="P71" s="536"/>
      <c r="Q71" s="536"/>
      <c r="R71" s="536"/>
      <c r="S71" s="536"/>
      <c r="T71" s="536"/>
      <c r="U71" s="536"/>
      <c r="V71" s="536"/>
      <c r="W71" s="536"/>
      <c r="X71" s="536"/>
      <c r="Y71" s="536"/>
      <c r="Z71" s="536"/>
      <c r="AA71" s="536"/>
      <c r="AB71" s="536"/>
      <c r="AC71" s="536"/>
      <c r="AD71" s="536"/>
      <c r="AE71" s="536"/>
      <c r="AF71" s="536"/>
      <c r="AG71" s="536"/>
      <c r="AH71" s="536"/>
      <c r="AI71" s="536"/>
      <c r="AJ71" s="536"/>
      <c r="AK71" s="536"/>
      <c r="AL71" s="536"/>
      <c r="AM71" s="536"/>
      <c r="AO71" s="78" t="str">
        <f>IF(K71="","NG","OK")</f>
        <v>NG</v>
      </c>
      <c r="AP71" s="242" t="str">
        <f>IF(AO71="NG","用途地域を入力してください。","")</f>
        <v>用途地域を入力してください。</v>
      </c>
      <c r="AQ71" s="90"/>
      <c r="AR71" s="90"/>
    </row>
    <row r="72" spans="1:44">
      <c r="A72" s="360" t="s">
        <v>258</v>
      </c>
      <c r="B72" s="360"/>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c r="AJ72" s="360"/>
      <c r="AK72" s="360"/>
      <c r="AL72" s="360"/>
      <c r="AM72" s="360"/>
      <c r="AP72" s="242"/>
      <c r="AQ72" s="90"/>
      <c r="AR72" s="90"/>
    </row>
    <row r="73" spans="1:44">
      <c r="A73" s="360"/>
      <c r="B73" s="360" t="s">
        <v>288</v>
      </c>
      <c r="C73" s="360"/>
      <c r="D73" s="360"/>
      <c r="E73" s="360"/>
      <c r="F73" s="360"/>
      <c r="G73" s="360"/>
      <c r="H73" s="360"/>
      <c r="I73" s="98"/>
      <c r="J73" s="360" t="s">
        <v>289</v>
      </c>
      <c r="K73" s="360"/>
      <c r="L73" s="360"/>
      <c r="M73" s="360"/>
      <c r="N73" s="360"/>
      <c r="O73" s="360"/>
      <c r="P73" s="360"/>
      <c r="Q73" s="360"/>
      <c r="R73" s="360"/>
      <c r="S73" s="360"/>
      <c r="T73" s="360"/>
      <c r="U73" s="360"/>
      <c r="V73" s="98"/>
      <c r="W73" s="360" t="s">
        <v>272</v>
      </c>
      <c r="X73" s="360"/>
      <c r="Y73" s="360"/>
      <c r="Z73" s="360"/>
      <c r="AA73" s="360"/>
      <c r="AB73" s="360"/>
      <c r="AC73" s="360"/>
      <c r="AD73" s="360"/>
      <c r="AE73" s="360"/>
      <c r="AF73" s="360"/>
      <c r="AG73" s="360"/>
      <c r="AH73" s="360"/>
      <c r="AI73" s="360"/>
      <c r="AJ73" s="360"/>
      <c r="AK73" s="360"/>
      <c r="AL73" s="360"/>
      <c r="AM73" s="360"/>
      <c r="AO73" s="78" t="str">
        <f>IF(AND(I73="",V73="",I75="",V75=""),"NG","OK")</f>
        <v>NG</v>
      </c>
      <c r="AP73" s="242" t="str">
        <f>IF(AO73="NG","構造を入力してください。","")</f>
        <v>構造を入力してください。</v>
      </c>
      <c r="AQ73" s="90"/>
      <c r="AR73" s="90"/>
    </row>
    <row r="74" spans="1:44" ht="2.25" customHeight="1">
      <c r="A74" s="360"/>
      <c r="B74" s="360"/>
      <c r="C74" s="360"/>
      <c r="D74" s="360"/>
      <c r="E74" s="360"/>
      <c r="F74" s="360"/>
      <c r="G74" s="360"/>
      <c r="H74" s="360"/>
      <c r="I74" s="360"/>
      <c r="J74" s="360"/>
      <c r="K74" s="360"/>
      <c r="L74" s="360"/>
      <c r="M74" s="360"/>
      <c r="N74" s="360"/>
      <c r="O74" s="368"/>
      <c r="P74" s="360"/>
      <c r="Q74" s="360"/>
      <c r="R74" s="360"/>
      <c r="S74" s="360"/>
      <c r="T74" s="360"/>
      <c r="U74" s="360"/>
      <c r="V74" s="360"/>
      <c r="W74" s="360"/>
      <c r="X74" s="360"/>
      <c r="Y74" s="360"/>
      <c r="Z74" s="360"/>
      <c r="AA74" s="360"/>
      <c r="AB74" s="360"/>
      <c r="AC74" s="360"/>
      <c r="AD74" s="360"/>
      <c r="AE74" s="360"/>
      <c r="AF74" s="360"/>
      <c r="AG74" s="360"/>
      <c r="AH74" s="360"/>
      <c r="AI74" s="360"/>
      <c r="AJ74" s="360"/>
      <c r="AK74" s="360"/>
      <c r="AL74" s="360"/>
      <c r="AM74" s="360"/>
      <c r="AP74" s="242"/>
      <c r="AQ74" s="90"/>
      <c r="AR74" s="90"/>
    </row>
    <row r="75" spans="1:44">
      <c r="A75" s="360"/>
      <c r="B75" s="360"/>
      <c r="C75" s="360"/>
      <c r="D75" s="360"/>
      <c r="E75" s="360"/>
      <c r="F75" s="360"/>
      <c r="G75" s="360"/>
      <c r="H75" s="360"/>
      <c r="I75" s="98"/>
      <c r="J75" s="360" t="s">
        <v>273</v>
      </c>
      <c r="K75" s="360"/>
      <c r="L75" s="360"/>
      <c r="M75" s="360"/>
      <c r="N75" s="360"/>
      <c r="O75" s="360"/>
      <c r="P75" s="360"/>
      <c r="Q75" s="360"/>
      <c r="R75" s="360"/>
      <c r="S75" s="360"/>
      <c r="T75" s="360"/>
      <c r="U75" s="360"/>
      <c r="V75" s="98"/>
      <c r="W75" s="201" t="s">
        <v>383</v>
      </c>
      <c r="X75" s="360"/>
      <c r="Y75" s="360"/>
      <c r="Z75" s="537"/>
      <c r="AA75" s="537"/>
      <c r="AB75" s="537"/>
      <c r="AC75" s="537"/>
      <c r="AD75" s="537"/>
      <c r="AE75" s="537"/>
      <c r="AF75" s="537"/>
      <c r="AG75" s="537"/>
      <c r="AH75" s="537"/>
      <c r="AI75" s="537"/>
      <c r="AJ75" s="360" t="s">
        <v>385</v>
      </c>
      <c r="AK75" s="360"/>
      <c r="AL75" s="360"/>
      <c r="AM75" s="360"/>
      <c r="AP75" s="242"/>
      <c r="AQ75" s="90"/>
      <c r="AR75" s="90"/>
    </row>
    <row r="76" spans="1:44">
      <c r="A76" s="360"/>
      <c r="B76" s="367" t="s">
        <v>390</v>
      </c>
      <c r="C76" s="367"/>
      <c r="D76" s="367"/>
      <c r="E76" s="367"/>
      <c r="F76" s="367"/>
      <c r="G76" s="367"/>
      <c r="H76" s="367" t="s">
        <v>391</v>
      </c>
      <c r="I76" s="367"/>
      <c r="J76" s="534"/>
      <c r="K76" s="534"/>
      <c r="L76" s="534"/>
      <c r="M76" s="534"/>
      <c r="N76" s="367" t="s">
        <v>392</v>
      </c>
      <c r="O76" s="367"/>
      <c r="P76" s="367"/>
      <c r="Q76" s="367" t="s">
        <v>393</v>
      </c>
      <c r="R76" s="367"/>
      <c r="S76" s="534"/>
      <c r="T76" s="534"/>
      <c r="U76" s="534"/>
      <c r="V76" s="534"/>
      <c r="W76" s="367" t="s">
        <v>392</v>
      </c>
      <c r="X76" s="367"/>
      <c r="Y76" s="367"/>
      <c r="Z76" s="367"/>
      <c r="AA76" s="367"/>
      <c r="AB76" s="367"/>
      <c r="AC76" s="367"/>
      <c r="AD76" s="367"/>
      <c r="AE76" s="367"/>
      <c r="AF76" s="367"/>
      <c r="AG76" s="367"/>
      <c r="AH76" s="367"/>
      <c r="AI76" s="367"/>
      <c r="AJ76" s="367"/>
      <c r="AK76" s="367"/>
      <c r="AL76" s="367"/>
      <c r="AM76" s="367"/>
      <c r="AO76" s="78" t="str">
        <f>IF(J76="","NG","OK")</f>
        <v>NG</v>
      </c>
      <c r="AP76" s="242" t="str">
        <f>IF(AO76="NG","階数を入力してください。","")</f>
        <v>階数を入力してください。</v>
      </c>
      <c r="AQ76" s="90"/>
      <c r="AR76" s="90"/>
    </row>
    <row r="77" spans="1:44">
      <c r="A77" s="360"/>
      <c r="B77" s="367" t="s">
        <v>387</v>
      </c>
      <c r="C77" s="367"/>
      <c r="D77" s="367"/>
      <c r="E77" s="367"/>
      <c r="F77" s="367"/>
      <c r="G77" s="367"/>
      <c r="H77" s="367"/>
      <c r="I77" s="540"/>
      <c r="J77" s="540"/>
      <c r="K77" s="540"/>
      <c r="L77" s="540"/>
      <c r="M77" s="540"/>
      <c r="N77" s="540"/>
      <c r="O77" s="540"/>
      <c r="P77" s="367" t="s">
        <v>386</v>
      </c>
      <c r="Q77" s="367"/>
      <c r="R77" s="367"/>
      <c r="S77" s="367"/>
      <c r="T77" s="367"/>
      <c r="U77" s="367"/>
      <c r="V77" s="367"/>
      <c r="W77" s="367"/>
      <c r="X77" s="367"/>
      <c r="Y77" s="367"/>
      <c r="Z77" s="367"/>
      <c r="AA77" s="367"/>
      <c r="AB77" s="367"/>
      <c r="AC77" s="367"/>
      <c r="AD77" s="367"/>
      <c r="AE77" s="367"/>
      <c r="AF77" s="367"/>
      <c r="AG77" s="367"/>
      <c r="AH77" s="367"/>
      <c r="AI77" s="367"/>
      <c r="AJ77" s="367"/>
      <c r="AK77" s="367"/>
      <c r="AL77" s="367"/>
      <c r="AM77" s="367"/>
      <c r="AO77" s="78" t="str">
        <f>IF(I77="","NG","OK")</f>
        <v>NG</v>
      </c>
      <c r="AP77" s="242" t="str">
        <f>IF(AO77="NG","敷地面積を入力してください。","")</f>
        <v>敷地面積を入力してください。</v>
      </c>
      <c r="AQ77" s="90"/>
      <c r="AR77" s="90"/>
    </row>
    <row r="78" spans="1:44">
      <c r="A78" s="360"/>
      <c r="B78" s="367" t="s">
        <v>388</v>
      </c>
      <c r="C78" s="367"/>
      <c r="D78" s="367"/>
      <c r="E78" s="367"/>
      <c r="F78" s="367"/>
      <c r="G78" s="367"/>
      <c r="H78" s="367"/>
      <c r="I78" s="540"/>
      <c r="J78" s="540"/>
      <c r="K78" s="540"/>
      <c r="L78" s="540"/>
      <c r="M78" s="540"/>
      <c r="N78" s="540"/>
      <c r="O78" s="540"/>
      <c r="P78" s="367" t="s">
        <v>386</v>
      </c>
      <c r="Q78" s="367"/>
      <c r="R78" s="367"/>
      <c r="S78" s="367"/>
      <c r="T78" s="367"/>
      <c r="U78" s="367"/>
      <c r="V78" s="367"/>
      <c r="W78" s="367"/>
      <c r="X78" s="367"/>
      <c r="Y78" s="367"/>
      <c r="Z78" s="367"/>
      <c r="AA78" s="367"/>
      <c r="AB78" s="367"/>
      <c r="AC78" s="367"/>
      <c r="AD78" s="367"/>
      <c r="AE78" s="367"/>
      <c r="AF78" s="367"/>
      <c r="AG78" s="367"/>
      <c r="AH78" s="367"/>
      <c r="AI78" s="367"/>
      <c r="AJ78" s="367"/>
      <c r="AK78" s="367"/>
      <c r="AL78" s="367"/>
      <c r="AM78" s="367"/>
      <c r="AO78" s="78" t="str">
        <f>IF(I78="","NG","OK")</f>
        <v>NG</v>
      </c>
      <c r="AP78" s="242" t="str">
        <f>IF(AO78="NG","建築面積を入力してください。","")</f>
        <v>建築面積を入力してください。</v>
      </c>
      <c r="AQ78" s="90"/>
      <c r="AR78" s="90"/>
    </row>
    <row r="79" spans="1:44">
      <c r="A79" s="370"/>
      <c r="B79" s="95" t="s">
        <v>389</v>
      </c>
      <c r="C79" s="95"/>
      <c r="D79" s="95"/>
      <c r="E79" s="95"/>
      <c r="F79" s="95"/>
      <c r="G79" s="95"/>
      <c r="H79" s="95"/>
      <c r="I79" s="533"/>
      <c r="J79" s="533"/>
      <c r="K79" s="533"/>
      <c r="L79" s="533"/>
      <c r="M79" s="533"/>
      <c r="N79" s="533"/>
      <c r="O79" s="533"/>
      <c r="P79" s="95" t="s">
        <v>386</v>
      </c>
      <c r="Q79" s="95"/>
      <c r="R79" s="95"/>
      <c r="S79" s="95"/>
      <c r="T79" s="95"/>
      <c r="U79" s="95"/>
      <c r="V79" s="95"/>
      <c r="W79" s="95"/>
      <c r="X79" s="95"/>
      <c r="Y79" s="95"/>
      <c r="Z79" s="95"/>
      <c r="AA79" s="95"/>
      <c r="AB79" s="95"/>
      <c r="AC79" s="95"/>
      <c r="AD79" s="95"/>
      <c r="AE79" s="95"/>
      <c r="AF79" s="95"/>
      <c r="AG79" s="95"/>
      <c r="AH79" s="95"/>
      <c r="AI79" s="95"/>
      <c r="AJ79" s="95"/>
      <c r="AK79" s="95"/>
      <c r="AL79" s="95"/>
      <c r="AM79" s="95"/>
      <c r="AO79" s="78" t="str">
        <f>IF(I79="","NG","OK")</f>
        <v>NG</v>
      </c>
      <c r="AP79" s="242" t="str">
        <f>IF(AO79="NG","延べ面積を入力してください。","")</f>
        <v>延べ面積を入力してください。</v>
      </c>
      <c r="AQ79" s="90"/>
      <c r="AR79" s="90"/>
    </row>
    <row r="80" spans="1:44">
      <c r="A80" s="360" t="s">
        <v>259</v>
      </c>
      <c r="B80" s="360"/>
      <c r="C80" s="360"/>
      <c r="D80" s="360"/>
      <c r="E80" s="360"/>
      <c r="F80" s="360"/>
      <c r="G80" s="360"/>
      <c r="H80" s="360"/>
      <c r="I80" s="360"/>
      <c r="J80" s="360"/>
      <c r="K80" s="360"/>
      <c r="L80" s="360"/>
      <c r="M80" s="360"/>
      <c r="N80" s="360"/>
      <c r="O80" s="360"/>
      <c r="P80" s="360"/>
      <c r="Q80" s="360"/>
      <c r="R80" s="360"/>
      <c r="S80" s="360"/>
      <c r="T80" s="100" t="s">
        <v>417</v>
      </c>
      <c r="U80" s="538" t="s">
        <v>416</v>
      </c>
      <c r="V80" s="538"/>
      <c r="W80" s="538"/>
      <c r="X80" s="538"/>
      <c r="Y80" s="538"/>
      <c r="Z80" s="538"/>
      <c r="AA80" s="538"/>
      <c r="AB80" s="538"/>
      <c r="AC80" s="101" t="s">
        <v>415</v>
      </c>
      <c r="AD80" s="100" t="s">
        <v>379</v>
      </c>
      <c r="AE80" s="538" t="s">
        <v>319</v>
      </c>
      <c r="AF80" s="538"/>
      <c r="AG80" s="538"/>
      <c r="AH80" s="538"/>
      <c r="AI80" s="538"/>
      <c r="AJ80" s="539"/>
      <c r="AK80" s="539"/>
      <c r="AL80" s="101" t="s">
        <v>351</v>
      </c>
      <c r="AM80" s="360"/>
      <c r="AP80" s="242"/>
      <c r="AQ80" s="90"/>
      <c r="AR80" s="90"/>
    </row>
    <row r="81" spans="1:44">
      <c r="A81" s="360"/>
      <c r="B81" s="360" t="s">
        <v>248</v>
      </c>
      <c r="C81" s="360"/>
      <c r="D81" s="360"/>
      <c r="E81" s="360"/>
      <c r="F81" s="360"/>
      <c r="G81" s="360"/>
      <c r="H81" s="360"/>
      <c r="I81" s="362"/>
      <c r="J81" s="362"/>
      <c r="K81" s="362"/>
      <c r="L81" s="97"/>
      <c r="M81" s="367" t="s">
        <v>75</v>
      </c>
      <c r="N81" s="534"/>
      <c r="O81" s="534"/>
      <c r="P81" s="534"/>
      <c r="Q81" s="367" t="s">
        <v>394</v>
      </c>
      <c r="R81" s="367"/>
      <c r="S81" s="360"/>
      <c r="T81" s="359" t="s">
        <v>379</v>
      </c>
      <c r="U81" s="532"/>
      <c r="V81" s="505"/>
      <c r="W81" s="505"/>
      <c r="X81" s="505"/>
      <c r="Y81" s="505"/>
      <c r="Z81" s="505"/>
      <c r="AA81" s="505"/>
      <c r="AB81" s="505"/>
      <c r="AC81" s="96" t="s">
        <v>384</v>
      </c>
      <c r="AD81" s="359" t="s">
        <v>379</v>
      </c>
      <c r="AE81" s="530"/>
      <c r="AF81" s="531"/>
      <c r="AG81" s="531"/>
      <c r="AH81" s="531"/>
      <c r="AI81" s="531"/>
      <c r="AJ81" s="531"/>
      <c r="AK81" s="360" t="s">
        <v>418</v>
      </c>
      <c r="AL81" s="366" t="s">
        <v>415</v>
      </c>
      <c r="AM81" s="360"/>
      <c r="AO81" s="78" t="str">
        <f>IF(COUNTA(N81:P98)=0,"NG","OK")</f>
        <v>NG</v>
      </c>
      <c r="AP81" s="242" t="str">
        <f>IF(AO81="NG","階を入力してください。","")</f>
        <v>階を入力してください。</v>
      </c>
      <c r="AQ81" s="90"/>
      <c r="AR81" s="90"/>
    </row>
    <row r="82" spans="1:44">
      <c r="A82" s="360"/>
      <c r="B82" s="360"/>
      <c r="C82" s="360"/>
      <c r="D82" s="360"/>
      <c r="E82" s="360"/>
      <c r="F82" s="360"/>
      <c r="G82" s="360"/>
      <c r="H82" s="360"/>
      <c r="I82" s="360"/>
      <c r="J82" s="360"/>
      <c r="K82" s="360"/>
      <c r="L82" s="360"/>
      <c r="M82" s="367"/>
      <c r="N82" s="244"/>
      <c r="O82" s="244"/>
      <c r="P82" s="244"/>
      <c r="Q82" s="367"/>
      <c r="R82" s="367"/>
      <c r="S82" s="360"/>
      <c r="T82" s="359" t="s">
        <v>379</v>
      </c>
      <c r="U82" s="532"/>
      <c r="V82" s="505"/>
      <c r="W82" s="505"/>
      <c r="X82" s="505"/>
      <c r="Y82" s="505"/>
      <c r="Z82" s="505"/>
      <c r="AA82" s="505"/>
      <c r="AB82" s="505"/>
      <c r="AC82" s="96" t="s">
        <v>384</v>
      </c>
      <c r="AD82" s="359" t="s">
        <v>379</v>
      </c>
      <c r="AE82" s="530"/>
      <c r="AF82" s="531"/>
      <c r="AG82" s="531"/>
      <c r="AH82" s="531"/>
      <c r="AI82" s="531"/>
      <c r="AJ82" s="531"/>
      <c r="AK82" s="360" t="s">
        <v>418</v>
      </c>
      <c r="AL82" s="366" t="s">
        <v>415</v>
      </c>
      <c r="AM82" s="360"/>
      <c r="AO82" s="78" t="str">
        <f>IF(COUNTA(U81:AB98)=0,"NG","OK")</f>
        <v>NG</v>
      </c>
      <c r="AP82" s="242" t="str">
        <f>IF(AO82="NG","階別の用途を入力してください。","")</f>
        <v>階別の用途を入力してください。</v>
      </c>
      <c r="AQ82" s="90"/>
      <c r="AR82" s="90"/>
    </row>
    <row r="83" spans="1:44">
      <c r="A83" s="360"/>
      <c r="B83" s="360"/>
      <c r="C83" s="360"/>
      <c r="D83" s="360"/>
      <c r="E83" s="360"/>
      <c r="F83" s="360"/>
      <c r="G83" s="360"/>
      <c r="H83" s="360"/>
      <c r="I83" s="360"/>
      <c r="J83" s="360"/>
      <c r="K83" s="360"/>
      <c r="L83" s="360"/>
      <c r="M83" s="367" t="s">
        <v>75</v>
      </c>
      <c r="N83" s="534"/>
      <c r="O83" s="534"/>
      <c r="P83" s="534"/>
      <c r="Q83" s="367" t="s">
        <v>394</v>
      </c>
      <c r="R83" s="367"/>
      <c r="S83" s="360"/>
      <c r="T83" s="359" t="s">
        <v>379</v>
      </c>
      <c r="U83" s="532"/>
      <c r="V83" s="505"/>
      <c r="W83" s="505"/>
      <c r="X83" s="505"/>
      <c r="Y83" s="505"/>
      <c r="Z83" s="505"/>
      <c r="AA83" s="505"/>
      <c r="AB83" s="505"/>
      <c r="AC83" s="96" t="s">
        <v>384</v>
      </c>
      <c r="AD83" s="359" t="s">
        <v>379</v>
      </c>
      <c r="AE83" s="530"/>
      <c r="AF83" s="531"/>
      <c r="AG83" s="531"/>
      <c r="AH83" s="531"/>
      <c r="AI83" s="531"/>
      <c r="AJ83" s="531"/>
      <c r="AK83" s="360" t="s">
        <v>418</v>
      </c>
      <c r="AL83" s="366" t="s">
        <v>415</v>
      </c>
      <c r="AM83" s="360"/>
      <c r="AO83" s="78" t="str">
        <f>IF(COUNTA(AE81:AJ98)=0,"NG","OK")</f>
        <v>NG</v>
      </c>
      <c r="AP83" s="242" t="str">
        <f>IF(AO83="NG","階別用途の床面積を入力してください。","")</f>
        <v>階別用途の床面積を入力してください。</v>
      </c>
      <c r="AQ83" s="90"/>
      <c r="AR83" s="90"/>
    </row>
    <row r="84" spans="1:44">
      <c r="A84" s="360"/>
      <c r="B84" s="360"/>
      <c r="C84" s="360"/>
      <c r="D84" s="360"/>
      <c r="E84" s="360"/>
      <c r="F84" s="360"/>
      <c r="G84" s="360"/>
      <c r="H84" s="360"/>
      <c r="I84" s="362"/>
      <c r="J84" s="362"/>
      <c r="K84" s="362"/>
      <c r="L84" s="97"/>
      <c r="M84" s="367"/>
      <c r="N84" s="244"/>
      <c r="O84" s="244"/>
      <c r="P84" s="244"/>
      <c r="Q84" s="367"/>
      <c r="R84" s="367"/>
      <c r="S84" s="360"/>
      <c r="T84" s="359" t="s">
        <v>379</v>
      </c>
      <c r="U84" s="532"/>
      <c r="V84" s="505"/>
      <c r="W84" s="505"/>
      <c r="X84" s="505"/>
      <c r="Y84" s="505"/>
      <c r="Z84" s="505"/>
      <c r="AA84" s="505"/>
      <c r="AB84" s="505"/>
      <c r="AC84" s="96" t="s">
        <v>384</v>
      </c>
      <c r="AD84" s="359" t="s">
        <v>379</v>
      </c>
      <c r="AE84" s="530"/>
      <c r="AF84" s="531"/>
      <c r="AG84" s="531"/>
      <c r="AH84" s="531"/>
      <c r="AI84" s="531"/>
      <c r="AJ84" s="531"/>
      <c r="AK84" s="360" t="s">
        <v>418</v>
      </c>
      <c r="AL84" s="366" t="s">
        <v>415</v>
      </c>
      <c r="AM84" s="360"/>
      <c r="AP84" s="242"/>
      <c r="AQ84" s="90"/>
      <c r="AR84" s="90"/>
    </row>
    <row r="85" spans="1:44">
      <c r="A85" s="360"/>
      <c r="B85" s="360"/>
      <c r="C85" s="360"/>
      <c r="D85" s="360"/>
      <c r="E85" s="360"/>
      <c r="F85" s="360"/>
      <c r="G85" s="360"/>
      <c r="H85" s="360"/>
      <c r="I85" s="360"/>
      <c r="J85" s="360"/>
      <c r="K85" s="360"/>
      <c r="L85" s="360"/>
      <c r="M85" s="367" t="s">
        <v>75</v>
      </c>
      <c r="N85" s="534"/>
      <c r="O85" s="534"/>
      <c r="P85" s="534"/>
      <c r="Q85" s="367" t="s">
        <v>394</v>
      </c>
      <c r="R85" s="367"/>
      <c r="S85" s="360"/>
      <c r="T85" s="359" t="s">
        <v>379</v>
      </c>
      <c r="U85" s="532"/>
      <c r="V85" s="505"/>
      <c r="W85" s="505"/>
      <c r="X85" s="505"/>
      <c r="Y85" s="505"/>
      <c r="Z85" s="505"/>
      <c r="AA85" s="505"/>
      <c r="AB85" s="505"/>
      <c r="AC85" s="96" t="s">
        <v>384</v>
      </c>
      <c r="AD85" s="359" t="s">
        <v>379</v>
      </c>
      <c r="AE85" s="530"/>
      <c r="AF85" s="531"/>
      <c r="AG85" s="531"/>
      <c r="AH85" s="531"/>
      <c r="AI85" s="531"/>
      <c r="AJ85" s="531"/>
      <c r="AK85" s="360" t="s">
        <v>418</v>
      </c>
      <c r="AL85" s="366" t="s">
        <v>415</v>
      </c>
      <c r="AM85" s="360"/>
      <c r="AP85" s="242"/>
      <c r="AQ85" s="90"/>
      <c r="AR85" s="90"/>
    </row>
    <row r="86" spans="1:44">
      <c r="A86" s="360"/>
      <c r="B86" s="360"/>
      <c r="C86" s="360"/>
      <c r="D86" s="360"/>
      <c r="E86" s="360"/>
      <c r="F86" s="360"/>
      <c r="G86" s="360"/>
      <c r="H86" s="360"/>
      <c r="I86" s="360"/>
      <c r="J86" s="360"/>
      <c r="K86" s="360"/>
      <c r="L86" s="360"/>
      <c r="M86" s="367"/>
      <c r="N86" s="244"/>
      <c r="O86" s="244"/>
      <c r="P86" s="244"/>
      <c r="Q86" s="367"/>
      <c r="R86" s="367"/>
      <c r="S86" s="360"/>
      <c r="T86" s="359" t="s">
        <v>379</v>
      </c>
      <c r="U86" s="532"/>
      <c r="V86" s="505"/>
      <c r="W86" s="505"/>
      <c r="X86" s="505"/>
      <c r="Y86" s="505"/>
      <c r="Z86" s="505"/>
      <c r="AA86" s="505"/>
      <c r="AB86" s="505"/>
      <c r="AC86" s="96" t="s">
        <v>384</v>
      </c>
      <c r="AD86" s="359" t="s">
        <v>379</v>
      </c>
      <c r="AE86" s="530"/>
      <c r="AF86" s="531"/>
      <c r="AG86" s="531"/>
      <c r="AH86" s="531"/>
      <c r="AI86" s="531"/>
      <c r="AJ86" s="531"/>
      <c r="AK86" s="360" t="s">
        <v>418</v>
      </c>
      <c r="AL86" s="366" t="s">
        <v>415</v>
      </c>
      <c r="AM86" s="360"/>
      <c r="AP86" s="242"/>
      <c r="AQ86" s="90"/>
      <c r="AR86" s="90"/>
    </row>
    <row r="87" spans="1:44">
      <c r="A87" s="360"/>
      <c r="B87" s="360"/>
      <c r="C87" s="360"/>
      <c r="D87" s="360"/>
      <c r="E87" s="360"/>
      <c r="F87" s="360"/>
      <c r="G87" s="360"/>
      <c r="H87" s="360"/>
      <c r="I87" s="362"/>
      <c r="J87" s="362"/>
      <c r="K87" s="362"/>
      <c r="L87" s="97"/>
      <c r="M87" s="367" t="s">
        <v>75</v>
      </c>
      <c r="N87" s="534"/>
      <c r="O87" s="534"/>
      <c r="P87" s="534"/>
      <c r="Q87" s="367" t="s">
        <v>394</v>
      </c>
      <c r="R87" s="367"/>
      <c r="S87" s="360"/>
      <c r="T87" s="359" t="s">
        <v>379</v>
      </c>
      <c r="U87" s="532"/>
      <c r="V87" s="505"/>
      <c r="W87" s="505"/>
      <c r="X87" s="505"/>
      <c r="Y87" s="505"/>
      <c r="Z87" s="505"/>
      <c r="AA87" s="505"/>
      <c r="AB87" s="505"/>
      <c r="AC87" s="96" t="s">
        <v>384</v>
      </c>
      <c r="AD87" s="359" t="s">
        <v>379</v>
      </c>
      <c r="AE87" s="530"/>
      <c r="AF87" s="531"/>
      <c r="AG87" s="531"/>
      <c r="AH87" s="531"/>
      <c r="AI87" s="531"/>
      <c r="AJ87" s="531"/>
      <c r="AK87" s="360" t="s">
        <v>418</v>
      </c>
      <c r="AL87" s="366" t="s">
        <v>415</v>
      </c>
      <c r="AM87" s="360"/>
      <c r="AP87" s="242"/>
      <c r="AQ87" s="90"/>
      <c r="AR87" s="90"/>
    </row>
    <row r="88" spans="1:44">
      <c r="A88" s="360"/>
      <c r="B88" s="360"/>
      <c r="C88" s="360"/>
      <c r="D88" s="360"/>
      <c r="E88" s="360"/>
      <c r="F88" s="360"/>
      <c r="G88" s="360"/>
      <c r="H88" s="360"/>
      <c r="I88" s="360"/>
      <c r="J88" s="360"/>
      <c r="K88" s="360"/>
      <c r="L88" s="360"/>
      <c r="M88" s="367"/>
      <c r="N88" s="244"/>
      <c r="O88" s="244"/>
      <c r="P88" s="244"/>
      <c r="Q88" s="367"/>
      <c r="R88" s="367"/>
      <c r="S88" s="360"/>
      <c r="T88" s="359" t="s">
        <v>379</v>
      </c>
      <c r="U88" s="532"/>
      <c r="V88" s="505"/>
      <c r="W88" s="505"/>
      <c r="X88" s="505"/>
      <c r="Y88" s="505"/>
      <c r="Z88" s="505"/>
      <c r="AA88" s="505"/>
      <c r="AB88" s="505"/>
      <c r="AC88" s="96" t="s">
        <v>384</v>
      </c>
      <c r="AD88" s="359" t="s">
        <v>379</v>
      </c>
      <c r="AE88" s="530"/>
      <c r="AF88" s="531"/>
      <c r="AG88" s="531"/>
      <c r="AH88" s="531"/>
      <c r="AI88" s="531"/>
      <c r="AJ88" s="531"/>
      <c r="AK88" s="360" t="s">
        <v>418</v>
      </c>
      <c r="AL88" s="366" t="s">
        <v>415</v>
      </c>
      <c r="AM88" s="360"/>
      <c r="AP88" s="242"/>
      <c r="AQ88" s="90"/>
      <c r="AR88" s="90"/>
    </row>
    <row r="89" spans="1:44">
      <c r="A89" s="360"/>
      <c r="B89" s="360"/>
      <c r="C89" s="360"/>
      <c r="D89" s="360"/>
      <c r="E89" s="360"/>
      <c r="F89" s="360"/>
      <c r="G89" s="360"/>
      <c r="H89" s="360"/>
      <c r="I89" s="360"/>
      <c r="J89" s="360"/>
      <c r="K89" s="360"/>
      <c r="L89" s="360"/>
      <c r="M89" s="367" t="s">
        <v>75</v>
      </c>
      <c r="N89" s="534"/>
      <c r="O89" s="534"/>
      <c r="P89" s="534"/>
      <c r="Q89" s="367" t="s">
        <v>394</v>
      </c>
      <c r="R89" s="367"/>
      <c r="S89" s="360"/>
      <c r="T89" s="359" t="s">
        <v>379</v>
      </c>
      <c r="U89" s="532"/>
      <c r="V89" s="505"/>
      <c r="W89" s="505"/>
      <c r="X89" s="505"/>
      <c r="Y89" s="505"/>
      <c r="Z89" s="505"/>
      <c r="AA89" s="505"/>
      <c r="AB89" s="505"/>
      <c r="AC89" s="96" t="s">
        <v>384</v>
      </c>
      <c r="AD89" s="359" t="s">
        <v>379</v>
      </c>
      <c r="AE89" s="530"/>
      <c r="AF89" s="531"/>
      <c r="AG89" s="531"/>
      <c r="AH89" s="531"/>
      <c r="AI89" s="531"/>
      <c r="AJ89" s="531"/>
      <c r="AK89" s="360" t="s">
        <v>418</v>
      </c>
      <c r="AL89" s="366" t="s">
        <v>415</v>
      </c>
      <c r="AM89" s="360"/>
      <c r="AP89" s="242"/>
      <c r="AQ89" s="90"/>
      <c r="AR89" s="90"/>
    </row>
    <row r="90" spans="1:44">
      <c r="A90" s="360"/>
      <c r="B90" s="360"/>
      <c r="C90" s="360"/>
      <c r="D90" s="360"/>
      <c r="E90" s="360"/>
      <c r="F90" s="360"/>
      <c r="G90" s="360"/>
      <c r="H90" s="360"/>
      <c r="I90" s="362"/>
      <c r="J90" s="362"/>
      <c r="K90" s="362"/>
      <c r="L90" s="97"/>
      <c r="M90" s="367"/>
      <c r="N90" s="244"/>
      <c r="O90" s="244"/>
      <c r="P90" s="244"/>
      <c r="Q90" s="367"/>
      <c r="R90" s="367"/>
      <c r="S90" s="360"/>
      <c r="T90" s="359" t="s">
        <v>379</v>
      </c>
      <c r="U90" s="532"/>
      <c r="V90" s="505"/>
      <c r="W90" s="505"/>
      <c r="X90" s="505"/>
      <c r="Y90" s="505"/>
      <c r="Z90" s="505"/>
      <c r="AA90" s="505"/>
      <c r="AB90" s="505"/>
      <c r="AC90" s="96" t="s">
        <v>384</v>
      </c>
      <c r="AD90" s="359" t="s">
        <v>379</v>
      </c>
      <c r="AE90" s="530"/>
      <c r="AF90" s="531"/>
      <c r="AG90" s="531"/>
      <c r="AH90" s="531"/>
      <c r="AI90" s="531"/>
      <c r="AJ90" s="531"/>
      <c r="AK90" s="360" t="s">
        <v>418</v>
      </c>
      <c r="AL90" s="366" t="s">
        <v>415</v>
      </c>
      <c r="AM90" s="360"/>
      <c r="AP90" s="242"/>
      <c r="AQ90" s="90"/>
      <c r="AR90" s="90"/>
    </row>
    <row r="91" spans="1:44">
      <c r="A91" s="360"/>
      <c r="B91" s="360"/>
      <c r="C91" s="360"/>
      <c r="D91" s="360"/>
      <c r="E91" s="360"/>
      <c r="F91" s="360"/>
      <c r="G91" s="360"/>
      <c r="H91" s="360"/>
      <c r="I91" s="360"/>
      <c r="J91" s="360"/>
      <c r="K91" s="360"/>
      <c r="L91" s="360"/>
      <c r="M91" s="367" t="s">
        <v>75</v>
      </c>
      <c r="N91" s="534"/>
      <c r="O91" s="534"/>
      <c r="P91" s="534"/>
      <c r="Q91" s="367" t="s">
        <v>394</v>
      </c>
      <c r="R91" s="367"/>
      <c r="S91" s="360"/>
      <c r="T91" s="359" t="s">
        <v>379</v>
      </c>
      <c r="U91" s="532"/>
      <c r="V91" s="505"/>
      <c r="W91" s="505"/>
      <c r="X91" s="505"/>
      <c r="Y91" s="505"/>
      <c r="Z91" s="505"/>
      <c r="AA91" s="505"/>
      <c r="AB91" s="505"/>
      <c r="AC91" s="96" t="s">
        <v>384</v>
      </c>
      <c r="AD91" s="359" t="s">
        <v>379</v>
      </c>
      <c r="AE91" s="530"/>
      <c r="AF91" s="531"/>
      <c r="AG91" s="531"/>
      <c r="AH91" s="531"/>
      <c r="AI91" s="531"/>
      <c r="AJ91" s="531"/>
      <c r="AK91" s="360" t="s">
        <v>418</v>
      </c>
      <c r="AL91" s="366" t="s">
        <v>415</v>
      </c>
      <c r="AM91" s="360"/>
      <c r="AP91" s="242"/>
      <c r="AQ91" s="90"/>
      <c r="AR91" s="90"/>
    </row>
    <row r="92" spans="1:44">
      <c r="A92" s="360"/>
      <c r="B92" s="360"/>
      <c r="C92" s="360"/>
      <c r="D92" s="360"/>
      <c r="E92" s="360"/>
      <c r="F92" s="360"/>
      <c r="G92" s="360"/>
      <c r="H92" s="360"/>
      <c r="I92" s="360"/>
      <c r="J92" s="360"/>
      <c r="K92" s="360"/>
      <c r="L92" s="360"/>
      <c r="M92" s="367"/>
      <c r="N92" s="244"/>
      <c r="O92" s="244"/>
      <c r="P92" s="244"/>
      <c r="Q92" s="367"/>
      <c r="R92" s="367"/>
      <c r="S92" s="360"/>
      <c r="T92" s="359" t="s">
        <v>379</v>
      </c>
      <c r="U92" s="532"/>
      <c r="V92" s="505"/>
      <c r="W92" s="505"/>
      <c r="X92" s="505"/>
      <c r="Y92" s="505"/>
      <c r="Z92" s="505"/>
      <c r="AA92" s="505"/>
      <c r="AB92" s="505"/>
      <c r="AC92" s="96" t="s">
        <v>384</v>
      </c>
      <c r="AD92" s="359" t="s">
        <v>379</v>
      </c>
      <c r="AE92" s="530"/>
      <c r="AF92" s="531"/>
      <c r="AG92" s="531"/>
      <c r="AH92" s="531"/>
      <c r="AI92" s="531"/>
      <c r="AJ92" s="531"/>
      <c r="AK92" s="360" t="s">
        <v>418</v>
      </c>
      <c r="AL92" s="366" t="s">
        <v>415</v>
      </c>
      <c r="AM92" s="360"/>
      <c r="AP92" s="242"/>
      <c r="AQ92" s="90"/>
      <c r="AR92" s="90"/>
    </row>
    <row r="93" spans="1:44">
      <c r="A93" s="360"/>
      <c r="B93" s="360"/>
      <c r="C93" s="360"/>
      <c r="D93" s="360"/>
      <c r="E93" s="360"/>
      <c r="F93" s="360"/>
      <c r="G93" s="360"/>
      <c r="H93" s="360"/>
      <c r="I93" s="362"/>
      <c r="J93" s="362"/>
      <c r="K93" s="362"/>
      <c r="L93" s="97"/>
      <c r="M93" s="367" t="s">
        <v>75</v>
      </c>
      <c r="N93" s="534"/>
      <c r="O93" s="534"/>
      <c r="P93" s="534"/>
      <c r="Q93" s="367" t="s">
        <v>394</v>
      </c>
      <c r="R93" s="367"/>
      <c r="S93" s="360"/>
      <c r="T93" s="359" t="s">
        <v>379</v>
      </c>
      <c r="U93" s="532"/>
      <c r="V93" s="505"/>
      <c r="W93" s="505"/>
      <c r="X93" s="505"/>
      <c r="Y93" s="505"/>
      <c r="Z93" s="505"/>
      <c r="AA93" s="505"/>
      <c r="AB93" s="505"/>
      <c r="AC93" s="96" t="s">
        <v>384</v>
      </c>
      <c r="AD93" s="359" t="s">
        <v>379</v>
      </c>
      <c r="AE93" s="530"/>
      <c r="AF93" s="531"/>
      <c r="AG93" s="531"/>
      <c r="AH93" s="531"/>
      <c r="AI93" s="531"/>
      <c r="AJ93" s="531"/>
      <c r="AK93" s="360" t="s">
        <v>418</v>
      </c>
      <c r="AL93" s="366" t="s">
        <v>415</v>
      </c>
      <c r="AM93" s="360"/>
      <c r="AP93" s="242"/>
      <c r="AQ93" s="90"/>
      <c r="AR93" s="90"/>
    </row>
    <row r="94" spans="1:44">
      <c r="A94" s="360"/>
      <c r="B94" s="360"/>
      <c r="C94" s="360"/>
      <c r="D94" s="360"/>
      <c r="E94" s="360"/>
      <c r="F94" s="360"/>
      <c r="G94" s="360"/>
      <c r="H94" s="360"/>
      <c r="I94" s="360"/>
      <c r="J94" s="360"/>
      <c r="K94" s="360"/>
      <c r="L94" s="360"/>
      <c r="M94" s="367"/>
      <c r="N94" s="244"/>
      <c r="O94" s="244"/>
      <c r="P94" s="244"/>
      <c r="Q94" s="367"/>
      <c r="R94" s="367"/>
      <c r="S94" s="360"/>
      <c r="T94" s="359" t="s">
        <v>379</v>
      </c>
      <c r="U94" s="532"/>
      <c r="V94" s="505"/>
      <c r="W94" s="505"/>
      <c r="X94" s="505"/>
      <c r="Y94" s="505"/>
      <c r="Z94" s="505"/>
      <c r="AA94" s="505"/>
      <c r="AB94" s="505"/>
      <c r="AC94" s="96" t="s">
        <v>384</v>
      </c>
      <c r="AD94" s="359" t="s">
        <v>379</v>
      </c>
      <c r="AE94" s="530"/>
      <c r="AF94" s="531"/>
      <c r="AG94" s="531"/>
      <c r="AH94" s="531"/>
      <c r="AI94" s="531"/>
      <c r="AJ94" s="531"/>
      <c r="AK94" s="360" t="s">
        <v>418</v>
      </c>
      <c r="AL94" s="366" t="s">
        <v>415</v>
      </c>
      <c r="AM94" s="360"/>
      <c r="AP94" s="242"/>
      <c r="AQ94" s="90"/>
      <c r="AR94" s="90"/>
    </row>
    <row r="95" spans="1:44">
      <c r="A95" s="360"/>
      <c r="B95" s="360"/>
      <c r="C95" s="360"/>
      <c r="D95" s="360"/>
      <c r="E95" s="360"/>
      <c r="F95" s="360"/>
      <c r="G95" s="360"/>
      <c r="H95" s="360"/>
      <c r="I95" s="360"/>
      <c r="J95" s="360"/>
      <c r="K95" s="360"/>
      <c r="L95" s="360"/>
      <c r="M95" s="367" t="s">
        <v>75</v>
      </c>
      <c r="N95" s="534"/>
      <c r="O95" s="534"/>
      <c r="P95" s="534"/>
      <c r="Q95" s="367" t="s">
        <v>394</v>
      </c>
      <c r="R95" s="367"/>
      <c r="S95" s="360"/>
      <c r="T95" s="359" t="s">
        <v>75</v>
      </c>
      <c r="U95" s="532"/>
      <c r="V95" s="505"/>
      <c r="W95" s="505"/>
      <c r="X95" s="505"/>
      <c r="Y95" s="505"/>
      <c r="Z95" s="505"/>
      <c r="AA95" s="505"/>
      <c r="AB95" s="505"/>
      <c r="AC95" s="96" t="s">
        <v>384</v>
      </c>
      <c r="AD95" s="359" t="s">
        <v>75</v>
      </c>
      <c r="AE95" s="530"/>
      <c r="AF95" s="531"/>
      <c r="AG95" s="531"/>
      <c r="AH95" s="531"/>
      <c r="AI95" s="531"/>
      <c r="AJ95" s="531"/>
      <c r="AK95" s="360" t="s">
        <v>413</v>
      </c>
      <c r="AL95" s="366" t="s">
        <v>331</v>
      </c>
      <c r="AM95" s="360"/>
      <c r="AP95" s="242"/>
      <c r="AQ95" s="90"/>
      <c r="AR95" s="90"/>
    </row>
    <row r="96" spans="1:44">
      <c r="A96" s="360"/>
      <c r="B96" s="360"/>
      <c r="C96" s="360"/>
      <c r="D96" s="360"/>
      <c r="E96" s="360"/>
      <c r="F96" s="360"/>
      <c r="G96" s="360"/>
      <c r="H96" s="360"/>
      <c r="I96" s="360"/>
      <c r="J96" s="360"/>
      <c r="K96" s="360"/>
      <c r="L96" s="360"/>
      <c r="M96" s="367"/>
      <c r="N96" s="244"/>
      <c r="O96" s="244"/>
      <c r="P96" s="244"/>
      <c r="Q96" s="367"/>
      <c r="R96" s="367"/>
      <c r="S96" s="360"/>
      <c r="T96" s="359" t="s">
        <v>75</v>
      </c>
      <c r="U96" s="532"/>
      <c r="V96" s="505"/>
      <c r="W96" s="505"/>
      <c r="X96" s="505"/>
      <c r="Y96" s="505"/>
      <c r="Z96" s="505"/>
      <c r="AA96" s="505"/>
      <c r="AB96" s="505"/>
      <c r="AC96" s="96" t="s">
        <v>384</v>
      </c>
      <c r="AD96" s="359" t="s">
        <v>75</v>
      </c>
      <c r="AE96" s="530"/>
      <c r="AF96" s="531"/>
      <c r="AG96" s="531"/>
      <c r="AH96" s="531"/>
      <c r="AI96" s="531"/>
      <c r="AJ96" s="531"/>
      <c r="AK96" s="360" t="s">
        <v>413</v>
      </c>
      <c r="AL96" s="366" t="s">
        <v>331</v>
      </c>
      <c r="AM96" s="360"/>
      <c r="AP96" s="242"/>
      <c r="AQ96" s="90"/>
      <c r="AR96" s="90"/>
    </row>
    <row r="97" spans="1:46">
      <c r="A97" s="360"/>
      <c r="B97" s="360"/>
      <c r="C97" s="360"/>
      <c r="D97" s="360"/>
      <c r="E97" s="360"/>
      <c r="F97" s="360"/>
      <c r="G97" s="360"/>
      <c r="H97" s="360"/>
      <c r="I97" s="362"/>
      <c r="J97" s="362"/>
      <c r="K97" s="362"/>
      <c r="L97" s="97"/>
      <c r="M97" s="367" t="s">
        <v>75</v>
      </c>
      <c r="N97" s="534"/>
      <c r="O97" s="534"/>
      <c r="P97" s="534"/>
      <c r="Q97" s="367" t="s">
        <v>394</v>
      </c>
      <c r="R97" s="367"/>
      <c r="S97" s="360"/>
      <c r="T97" s="359" t="s">
        <v>75</v>
      </c>
      <c r="U97" s="532"/>
      <c r="V97" s="505"/>
      <c r="W97" s="505"/>
      <c r="X97" s="505"/>
      <c r="Y97" s="505"/>
      <c r="Z97" s="505"/>
      <c r="AA97" s="505"/>
      <c r="AB97" s="505"/>
      <c r="AC97" s="96" t="s">
        <v>384</v>
      </c>
      <c r="AD97" s="359" t="s">
        <v>75</v>
      </c>
      <c r="AE97" s="530"/>
      <c r="AF97" s="531"/>
      <c r="AG97" s="531"/>
      <c r="AH97" s="531"/>
      <c r="AI97" s="531"/>
      <c r="AJ97" s="531"/>
      <c r="AK97" s="360" t="s">
        <v>413</v>
      </c>
      <c r="AL97" s="366" t="s">
        <v>331</v>
      </c>
      <c r="AM97" s="360"/>
      <c r="AP97" s="242"/>
      <c r="AQ97" s="90"/>
      <c r="AR97" s="90"/>
    </row>
    <row r="98" spans="1:46">
      <c r="A98" s="360"/>
      <c r="B98" s="360"/>
      <c r="C98" s="360"/>
      <c r="D98" s="360"/>
      <c r="E98" s="360"/>
      <c r="F98" s="360"/>
      <c r="G98" s="360"/>
      <c r="H98" s="360"/>
      <c r="I98" s="360"/>
      <c r="J98" s="360"/>
      <c r="K98" s="360"/>
      <c r="L98" s="360"/>
      <c r="M98" s="367"/>
      <c r="N98" s="244"/>
      <c r="O98" s="244"/>
      <c r="P98" s="244"/>
      <c r="Q98" s="367"/>
      <c r="R98" s="367"/>
      <c r="S98" s="360"/>
      <c r="T98" s="359" t="s">
        <v>75</v>
      </c>
      <c r="U98" s="532"/>
      <c r="V98" s="505"/>
      <c r="W98" s="505"/>
      <c r="X98" s="505"/>
      <c r="Y98" s="505"/>
      <c r="Z98" s="505"/>
      <c r="AA98" s="505"/>
      <c r="AB98" s="505"/>
      <c r="AC98" s="96" t="s">
        <v>384</v>
      </c>
      <c r="AD98" s="359" t="s">
        <v>75</v>
      </c>
      <c r="AE98" s="530"/>
      <c r="AF98" s="531"/>
      <c r="AG98" s="531"/>
      <c r="AH98" s="531"/>
      <c r="AI98" s="531"/>
      <c r="AJ98" s="531"/>
      <c r="AK98" s="360" t="s">
        <v>413</v>
      </c>
      <c r="AL98" s="366" t="s">
        <v>331</v>
      </c>
      <c r="AM98" s="360"/>
      <c r="AP98" s="242"/>
      <c r="AQ98" s="90"/>
      <c r="AR98" s="90"/>
    </row>
    <row r="99" spans="1:46" s="80" customFormat="1" ht="2.25" customHeight="1">
      <c r="A99" s="102"/>
      <c r="B99" s="102"/>
      <c r="C99" s="102"/>
      <c r="D99" s="102"/>
      <c r="E99" s="102"/>
      <c r="F99" s="102"/>
      <c r="G99" s="102"/>
      <c r="H99" s="102"/>
      <c r="I99" s="102"/>
      <c r="J99" s="102"/>
      <c r="K99" s="102"/>
      <c r="L99" s="102"/>
      <c r="M99" s="102"/>
      <c r="N99" s="103"/>
      <c r="O99" s="103"/>
      <c r="P99" s="103"/>
      <c r="Q99" s="102"/>
      <c r="R99" s="102"/>
      <c r="S99" s="102"/>
      <c r="T99" s="104"/>
      <c r="U99" s="105"/>
      <c r="V99" s="105"/>
      <c r="W99" s="105"/>
      <c r="X99" s="105"/>
      <c r="Y99" s="105"/>
      <c r="Z99" s="105"/>
      <c r="AA99" s="105"/>
      <c r="AB99" s="105"/>
      <c r="AC99" s="106"/>
      <c r="AD99" s="104"/>
      <c r="AE99" s="107"/>
      <c r="AF99" s="107"/>
      <c r="AG99" s="107"/>
      <c r="AH99" s="107"/>
      <c r="AI99" s="107"/>
      <c r="AJ99" s="107"/>
      <c r="AK99" s="102"/>
      <c r="AL99" s="106"/>
      <c r="AM99" s="102"/>
      <c r="AP99" s="242"/>
      <c r="AQ99" s="92"/>
      <c r="AR99" s="92"/>
      <c r="AT99" s="71"/>
    </row>
    <row r="100" spans="1:46" s="78" customFormat="1">
      <c r="A100" s="360"/>
      <c r="B100" s="360" t="s">
        <v>260</v>
      </c>
      <c r="C100" s="360"/>
      <c r="D100" s="360"/>
      <c r="E100" s="360"/>
      <c r="F100" s="360"/>
      <c r="G100" s="360"/>
      <c r="H100" s="360"/>
      <c r="I100" s="360"/>
      <c r="J100" s="360"/>
      <c r="K100" s="360"/>
      <c r="L100" s="360"/>
      <c r="M100" s="360"/>
      <c r="N100" s="360"/>
      <c r="O100" s="360"/>
      <c r="P100" s="360"/>
      <c r="Q100" s="360"/>
      <c r="R100" s="360"/>
      <c r="S100" s="360"/>
      <c r="T100" s="359" t="s">
        <v>379</v>
      </c>
      <c r="U100" s="532"/>
      <c r="V100" s="532"/>
      <c r="W100" s="532"/>
      <c r="X100" s="532"/>
      <c r="Y100" s="532"/>
      <c r="Z100" s="532"/>
      <c r="AA100" s="532"/>
      <c r="AB100" s="532"/>
      <c r="AC100" s="96" t="s">
        <v>384</v>
      </c>
      <c r="AD100" s="359" t="s">
        <v>379</v>
      </c>
      <c r="AE100" s="530"/>
      <c r="AF100" s="530"/>
      <c r="AG100" s="530"/>
      <c r="AH100" s="530"/>
      <c r="AI100" s="530"/>
      <c r="AJ100" s="530"/>
      <c r="AK100" s="360" t="s">
        <v>413</v>
      </c>
      <c r="AL100" s="366" t="s">
        <v>415</v>
      </c>
      <c r="AM100" s="360"/>
      <c r="AO100" s="78" t="str">
        <f>IF(COUNTA(U100:AB103)=0,"NG","OK")</f>
        <v>NG</v>
      </c>
      <c r="AP100" s="242" t="str">
        <f>IF(AO100="NG","用途を入力してください。","")</f>
        <v>用途を入力してください。</v>
      </c>
      <c r="AQ100" s="90"/>
      <c r="AR100" s="90"/>
      <c r="AT100" s="71"/>
    </row>
    <row r="101" spans="1:46">
      <c r="A101" s="360"/>
      <c r="B101" s="360"/>
      <c r="C101" s="360"/>
      <c r="D101" s="360"/>
      <c r="E101" s="360"/>
      <c r="F101" s="360"/>
      <c r="G101" s="360"/>
      <c r="H101" s="360"/>
      <c r="I101" s="360"/>
      <c r="J101" s="360"/>
      <c r="K101" s="360"/>
      <c r="L101" s="360"/>
      <c r="M101" s="360"/>
      <c r="N101" s="360"/>
      <c r="O101" s="360"/>
      <c r="P101" s="360"/>
      <c r="Q101" s="360"/>
      <c r="R101" s="360"/>
      <c r="S101" s="360"/>
      <c r="T101" s="359" t="s">
        <v>417</v>
      </c>
      <c r="U101" s="532"/>
      <c r="V101" s="505"/>
      <c r="W101" s="505"/>
      <c r="X101" s="505"/>
      <c r="Y101" s="505"/>
      <c r="Z101" s="505"/>
      <c r="AA101" s="505"/>
      <c r="AB101" s="505"/>
      <c r="AC101" s="96" t="s">
        <v>415</v>
      </c>
      <c r="AD101" s="359" t="s">
        <v>417</v>
      </c>
      <c r="AE101" s="530"/>
      <c r="AF101" s="531"/>
      <c r="AG101" s="531"/>
      <c r="AH101" s="531"/>
      <c r="AI101" s="531"/>
      <c r="AJ101" s="531"/>
      <c r="AK101" s="360" t="s">
        <v>418</v>
      </c>
      <c r="AL101" s="366" t="s">
        <v>415</v>
      </c>
      <c r="AM101" s="360"/>
      <c r="AO101" s="78" t="str">
        <f>IF(COUNTA(AE100:AJ103)=0,"NG","OK")</f>
        <v>NG</v>
      </c>
      <c r="AP101" s="242" t="str">
        <f>IF(AO101="NG","用途別の床面積を入力してください。","")</f>
        <v>用途別の床面積を入力してください。</v>
      </c>
      <c r="AQ101" s="90"/>
      <c r="AR101" s="90"/>
    </row>
    <row r="102" spans="1:46">
      <c r="A102" s="360"/>
      <c r="B102" s="360"/>
      <c r="C102" s="360"/>
      <c r="D102" s="360"/>
      <c r="E102" s="360"/>
      <c r="F102" s="360"/>
      <c r="G102" s="360"/>
      <c r="H102" s="360"/>
      <c r="I102" s="360"/>
      <c r="J102" s="360"/>
      <c r="K102" s="360"/>
      <c r="L102" s="360"/>
      <c r="M102" s="360"/>
      <c r="N102" s="360"/>
      <c r="O102" s="360"/>
      <c r="P102" s="360"/>
      <c r="Q102" s="360"/>
      <c r="R102" s="360"/>
      <c r="S102" s="360"/>
      <c r="T102" s="359" t="s">
        <v>379</v>
      </c>
      <c r="U102" s="532"/>
      <c r="V102" s="505"/>
      <c r="W102" s="505"/>
      <c r="X102" s="505"/>
      <c r="Y102" s="505"/>
      <c r="Z102" s="505"/>
      <c r="AA102" s="505"/>
      <c r="AB102" s="505"/>
      <c r="AC102" s="96" t="s">
        <v>384</v>
      </c>
      <c r="AD102" s="359" t="s">
        <v>379</v>
      </c>
      <c r="AE102" s="530"/>
      <c r="AF102" s="531"/>
      <c r="AG102" s="531"/>
      <c r="AH102" s="531"/>
      <c r="AI102" s="531"/>
      <c r="AJ102" s="531"/>
      <c r="AK102" s="360" t="s">
        <v>418</v>
      </c>
      <c r="AL102" s="366" t="s">
        <v>415</v>
      </c>
      <c r="AM102" s="360"/>
      <c r="AP102" s="242"/>
      <c r="AQ102" s="90"/>
      <c r="AR102" s="90"/>
    </row>
    <row r="103" spans="1:46">
      <c r="A103" s="370"/>
      <c r="B103" s="370"/>
      <c r="C103" s="370"/>
      <c r="D103" s="370"/>
      <c r="E103" s="370"/>
      <c r="F103" s="370"/>
      <c r="G103" s="370"/>
      <c r="H103" s="370"/>
      <c r="I103" s="370"/>
      <c r="J103" s="370"/>
      <c r="K103" s="370"/>
      <c r="L103" s="370"/>
      <c r="M103" s="370"/>
      <c r="N103" s="370"/>
      <c r="O103" s="370"/>
      <c r="P103" s="370"/>
      <c r="Q103" s="370"/>
      <c r="R103" s="370"/>
      <c r="S103" s="370"/>
      <c r="T103" s="108" t="s">
        <v>379</v>
      </c>
      <c r="U103" s="576"/>
      <c r="V103" s="576"/>
      <c r="W103" s="576"/>
      <c r="X103" s="576"/>
      <c r="Y103" s="576"/>
      <c r="Z103" s="576"/>
      <c r="AA103" s="576"/>
      <c r="AB103" s="576"/>
      <c r="AC103" s="109" t="s">
        <v>384</v>
      </c>
      <c r="AD103" s="108" t="s">
        <v>379</v>
      </c>
      <c r="AE103" s="581"/>
      <c r="AF103" s="581"/>
      <c r="AG103" s="581"/>
      <c r="AH103" s="581"/>
      <c r="AI103" s="581"/>
      <c r="AJ103" s="581"/>
      <c r="AK103" s="370" t="s">
        <v>418</v>
      </c>
      <c r="AL103" s="369" t="s">
        <v>415</v>
      </c>
      <c r="AM103" s="370"/>
      <c r="AP103" s="242"/>
      <c r="AQ103" s="90"/>
      <c r="AR103" s="90"/>
    </row>
    <row r="104" spans="1:46" ht="2.25" customHeight="1">
      <c r="A104" s="360"/>
      <c r="B104" s="360"/>
      <c r="C104" s="360"/>
      <c r="D104" s="360"/>
      <c r="E104" s="360"/>
      <c r="F104" s="360"/>
      <c r="G104" s="360"/>
      <c r="H104" s="360"/>
      <c r="I104" s="360"/>
      <c r="J104" s="360"/>
      <c r="K104" s="360"/>
      <c r="L104" s="360"/>
      <c r="M104" s="360"/>
      <c r="N104" s="360"/>
      <c r="O104" s="360"/>
      <c r="P104" s="360"/>
      <c r="Q104" s="360"/>
      <c r="R104" s="360"/>
      <c r="S104" s="360"/>
      <c r="T104" s="367"/>
      <c r="U104" s="367"/>
      <c r="V104" s="367"/>
      <c r="W104" s="367"/>
      <c r="X104" s="367"/>
      <c r="Y104" s="367"/>
      <c r="Z104" s="367"/>
      <c r="AA104" s="360"/>
      <c r="AB104" s="360"/>
      <c r="AC104" s="360"/>
      <c r="AD104" s="360"/>
      <c r="AE104" s="360"/>
      <c r="AF104" s="360"/>
      <c r="AG104" s="360"/>
      <c r="AH104" s="360"/>
      <c r="AI104" s="360"/>
      <c r="AJ104" s="360"/>
      <c r="AK104" s="360"/>
      <c r="AL104" s="360"/>
      <c r="AM104" s="360"/>
      <c r="AP104" s="242"/>
      <c r="AQ104" s="90"/>
      <c r="AR104" s="90"/>
    </row>
    <row r="105" spans="1:46">
      <c r="A105" s="360" t="s">
        <v>290</v>
      </c>
      <c r="B105" s="360"/>
      <c r="C105" s="360"/>
      <c r="D105" s="360"/>
      <c r="E105" s="360"/>
      <c r="F105" s="360"/>
      <c r="G105" s="360"/>
      <c r="H105" s="360"/>
      <c r="I105" s="360"/>
      <c r="J105" s="360"/>
      <c r="K105" s="110"/>
      <c r="L105" s="360" t="s">
        <v>291</v>
      </c>
      <c r="M105" s="363"/>
      <c r="N105" s="363"/>
      <c r="O105" s="363"/>
      <c r="P105" s="360"/>
      <c r="Q105" s="360"/>
      <c r="R105" s="360"/>
      <c r="S105" s="360"/>
      <c r="T105" s="360"/>
      <c r="U105" s="360"/>
      <c r="V105" s="360"/>
      <c r="W105" s="360"/>
      <c r="X105" s="360"/>
      <c r="Y105" s="110"/>
      <c r="Z105" s="360" t="s">
        <v>666</v>
      </c>
      <c r="AA105" s="363"/>
      <c r="AB105" s="363"/>
      <c r="AC105" s="363"/>
      <c r="AD105" s="360"/>
      <c r="AE105" s="360"/>
      <c r="AF105" s="360"/>
      <c r="AG105" s="360"/>
      <c r="AH105" s="360"/>
      <c r="AI105" s="360"/>
      <c r="AJ105" s="360"/>
      <c r="AK105" s="360"/>
      <c r="AL105" s="360"/>
      <c r="AM105" s="360"/>
      <c r="AP105" s="242"/>
      <c r="AQ105" s="90"/>
      <c r="AR105" s="90"/>
    </row>
    <row r="106" spans="1:46" ht="2.25" customHeight="1">
      <c r="A106" s="360"/>
      <c r="B106" s="360"/>
      <c r="C106" s="360"/>
      <c r="D106" s="360"/>
      <c r="E106" s="360"/>
      <c r="F106" s="360"/>
      <c r="G106" s="360"/>
      <c r="H106" s="360"/>
      <c r="I106" s="360"/>
      <c r="J106" s="360"/>
      <c r="K106" s="111"/>
      <c r="L106" s="360"/>
      <c r="M106" s="363"/>
      <c r="N106" s="363"/>
      <c r="O106" s="363"/>
      <c r="P106" s="360"/>
      <c r="Q106" s="360"/>
      <c r="R106" s="360"/>
      <c r="S106" s="360"/>
      <c r="T106" s="360"/>
      <c r="U106" s="360"/>
      <c r="V106" s="360"/>
      <c r="W106" s="360"/>
      <c r="X106" s="360"/>
      <c r="Y106" s="111"/>
      <c r="Z106" s="360"/>
      <c r="AA106" s="363"/>
      <c r="AB106" s="363"/>
      <c r="AC106" s="360"/>
      <c r="AD106" s="360"/>
      <c r="AE106" s="360"/>
      <c r="AF106" s="360"/>
      <c r="AG106" s="360"/>
      <c r="AH106" s="360"/>
      <c r="AI106" s="360"/>
      <c r="AJ106" s="360"/>
      <c r="AK106" s="360"/>
      <c r="AL106" s="360"/>
      <c r="AM106" s="360"/>
      <c r="AP106" s="242"/>
      <c r="AQ106" s="90"/>
      <c r="AR106" s="90"/>
    </row>
    <row r="107" spans="1:46">
      <c r="A107" s="360"/>
      <c r="B107" s="360"/>
      <c r="C107" s="360"/>
      <c r="D107" s="360"/>
      <c r="E107" s="360"/>
      <c r="F107" s="360"/>
      <c r="G107" s="360"/>
      <c r="H107" s="360"/>
      <c r="I107" s="360"/>
      <c r="J107" s="360"/>
      <c r="K107" s="110"/>
      <c r="L107" s="367" t="s">
        <v>728</v>
      </c>
      <c r="M107" s="363"/>
      <c r="N107" s="363"/>
      <c r="O107" s="363"/>
      <c r="P107" s="367"/>
      <c r="Q107" s="367"/>
      <c r="R107" s="367"/>
      <c r="S107" s="367"/>
      <c r="T107" s="359"/>
      <c r="U107" s="508"/>
      <c r="V107" s="508"/>
      <c r="W107" s="367" t="s">
        <v>730</v>
      </c>
      <c r="X107" s="363"/>
      <c r="Y107" s="110"/>
      <c r="Z107" s="367" t="s">
        <v>734</v>
      </c>
      <c r="AA107" s="363"/>
      <c r="AB107" s="363"/>
      <c r="AC107" s="363"/>
      <c r="AD107" s="360"/>
      <c r="AE107" s="360"/>
      <c r="AF107" s="360"/>
      <c r="AG107" s="364"/>
      <c r="AH107" s="202"/>
      <c r="AI107" s="508"/>
      <c r="AJ107" s="508"/>
      <c r="AK107" s="360" t="s">
        <v>732</v>
      </c>
      <c r="AL107" s="363"/>
      <c r="AM107" s="360"/>
      <c r="AO107" s="78" t="str">
        <f>IF(AND(K107="レ",U107=""),"NG",IF(AND(Y107="レ",AI107=""),"NG","OK"))</f>
        <v>OK</v>
      </c>
      <c r="AP107" s="242" t="str">
        <f>IF(AO107="NG","区画避難安全検証法又は階避難安全検証法が適用されている場合は対象の階を入力してください。","")</f>
        <v/>
      </c>
      <c r="AQ107" s="90"/>
      <c r="AR107" s="90"/>
    </row>
    <row r="108" spans="1:46" ht="2.25" customHeight="1">
      <c r="A108" s="360"/>
      <c r="B108" s="360"/>
      <c r="C108" s="360"/>
      <c r="D108" s="360"/>
      <c r="E108" s="360"/>
      <c r="F108" s="360"/>
      <c r="G108" s="360"/>
      <c r="H108" s="360"/>
      <c r="I108" s="360"/>
      <c r="J108" s="360"/>
      <c r="K108" s="111"/>
      <c r="L108" s="360"/>
      <c r="M108" s="363"/>
      <c r="N108" s="363"/>
      <c r="O108" s="363"/>
      <c r="P108" s="360"/>
      <c r="Q108" s="360"/>
      <c r="R108" s="360"/>
      <c r="S108" s="360"/>
      <c r="T108" s="360"/>
      <c r="U108" s="360"/>
      <c r="V108" s="360"/>
      <c r="W108" s="360"/>
      <c r="X108" s="360"/>
      <c r="Y108" s="360"/>
      <c r="Z108" s="360"/>
      <c r="AA108" s="360"/>
      <c r="AB108" s="360"/>
      <c r="AC108" s="360"/>
      <c r="AD108" s="360"/>
      <c r="AE108" s="360"/>
      <c r="AF108" s="360"/>
      <c r="AG108" s="360"/>
      <c r="AH108" s="360"/>
      <c r="AI108" s="360"/>
      <c r="AJ108" s="360"/>
      <c r="AK108" s="360"/>
      <c r="AL108" s="360"/>
      <c r="AM108" s="360"/>
      <c r="AP108" s="242"/>
      <c r="AQ108" s="90"/>
      <c r="AR108" s="90"/>
    </row>
    <row r="109" spans="1:46" ht="13.5" customHeight="1">
      <c r="A109" s="360"/>
      <c r="B109" s="360"/>
      <c r="C109" s="360"/>
      <c r="D109" s="360"/>
      <c r="E109" s="360"/>
      <c r="F109" s="360"/>
      <c r="G109" s="360"/>
      <c r="H109" s="360"/>
      <c r="I109" s="360"/>
      <c r="J109" s="360"/>
      <c r="K109" s="110"/>
      <c r="L109" s="360" t="s">
        <v>274</v>
      </c>
      <c r="M109" s="363"/>
      <c r="N109" s="363"/>
      <c r="O109" s="363"/>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P109" s="242"/>
      <c r="AQ109" s="90"/>
      <c r="AR109" s="90"/>
    </row>
    <row r="110" spans="1:46" ht="2.25" customHeight="1">
      <c r="A110" s="360"/>
      <c r="B110" s="360"/>
      <c r="C110" s="360"/>
      <c r="D110" s="360"/>
      <c r="E110" s="360"/>
      <c r="F110" s="360"/>
      <c r="G110" s="360"/>
      <c r="H110" s="360"/>
      <c r="I110" s="360"/>
      <c r="J110" s="360"/>
      <c r="K110" s="111"/>
      <c r="L110" s="360"/>
      <c r="M110" s="363"/>
      <c r="N110" s="363"/>
      <c r="O110" s="363"/>
      <c r="P110" s="360"/>
      <c r="Q110" s="360"/>
      <c r="R110" s="360"/>
      <c r="S110" s="360"/>
      <c r="T110" s="360"/>
      <c r="U110" s="360"/>
      <c r="V110" s="360"/>
      <c r="W110" s="360"/>
      <c r="X110" s="360"/>
      <c r="Y110" s="360"/>
      <c r="Z110" s="360"/>
      <c r="AA110" s="360"/>
      <c r="AB110" s="360"/>
      <c r="AC110" s="360"/>
      <c r="AD110" s="360"/>
      <c r="AE110" s="360"/>
      <c r="AF110" s="360"/>
      <c r="AG110" s="360"/>
      <c r="AH110" s="360"/>
      <c r="AI110" s="360"/>
      <c r="AJ110" s="360"/>
      <c r="AK110" s="360"/>
      <c r="AL110" s="360"/>
      <c r="AM110" s="360"/>
      <c r="AP110" s="242"/>
      <c r="AQ110" s="90"/>
      <c r="AR110" s="90"/>
    </row>
    <row r="111" spans="1:46">
      <c r="A111" s="360"/>
      <c r="B111" s="360"/>
      <c r="C111" s="360"/>
      <c r="D111" s="360"/>
      <c r="E111" s="360"/>
      <c r="F111" s="360"/>
      <c r="G111" s="360"/>
      <c r="H111" s="360"/>
      <c r="I111" s="360"/>
      <c r="J111" s="360" t="s">
        <v>292</v>
      </c>
      <c r="K111" s="110"/>
      <c r="L111" s="367" t="s">
        <v>733</v>
      </c>
      <c r="M111" s="363"/>
      <c r="N111" s="363"/>
      <c r="O111" s="363"/>
      <c r="P111" s="525"/>
      <c r="Q111" s="525"/>
      <c r="R111" s="525"/>
      <c r="S111" s="525"/>
      <c r="T111" s="525"/>
      <c r="U111" s="525"/>
      <c r="V111" s="525"/>
      <c r="W111" s="525"/>
      <c r="X111" s="525"/>
      <c r="Y111" s="525"/>
      <c r="Z111" s="525"/>
      <c r="AA111" s="525"/>
      <c r="AB111" s="525"/>
      <c r="AC111" s="525"/>
      <c r="AD111" s="525"/>
      <c r="AE111" s="525"/>
      <c r="AF111" s="360" t="s">
        <v>331</v>
      </c>
      <c r="AG111" s="363"/>
      <c r="AH111" s="360"/>
      <c r="AI111" s="360"/>
      <c r="AJ111" s="360"/>
      <c r="AK111" s="360"/>
      <c r="AL111" s="360"/>
      <c r="AM111" s="360"/>
      <c r="AP111" s="242"/>
      <c r="AQ111" s="90"/>
      <c r="AR111" s="90"/>
    </row>
    <row r="112" spans="1:46" ht="2.25" customHeight="1">
      <c r="A112" s="360"/>
      <c r="B112" s="360"/>
      <c r="C112" s="360"/>
      <c r="D112" s="360"/>
      <c r="E112" s="360"/>
      <c r="F112" s="360"/>
      <c r="G112" s="360"/>
      <c r="H112" s="360"/>
      <c r="I112" s="360"/>
      <c r="J112" s="360"/>
      <c r="K112" s="360"/>
      <c r="L112" s="360"/>
      <c r="M112" s="360"/>
      <c r="N112" s="360"/>
      <c r="O112" s="367"/>
      <c r="P112" s="367"/>
      <c r="Q112" s="367"/>
      <c r="R112" s="367"/>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P112" s="242"/>
      <c r="AQ112" s="90"/>
      <c r="AR112" s="90"/>
    </row>
    <row r="113" spans="1:46">
      <c r="A113" s="371" t="s">
        <v>293</v>
      </c>
      <c r="B113" s="371"/>
      <c r="C113" s="371"/>
      <c r="D113" s="371"/>
      <c r="E113" s="371"/>
      <c r="F113" s="371"/>
      <c r="G113" s="371"/>
      <c r="H113" s="371"/>
      <c r="I113" s="371"/>
      <c r="J113" s="371"/>
      <c r="K113" s="371"/>
      <c r="L113" s="371"/>
      <c r="M113" s="371"/>
      <c r="N113" s="371"/>
      <c r="O113" s="371"/>
      <c r="P113" s="371"/>
      <c r="Q113" s="371"/>
      <c r="R113" s="371"/>
      <c r="S113" s="371"/>
      <c r="T113" s="371"/>
      <c r="U113" s="371"/>
      <c r="V113" s="371"/>
      <c r="W113" s="371"/>
      <c r="X113" s="371"/>
      <c r="Y113" s="371"/>
      <c r="Z113" s="371"/>
      <c r="AA113" s="371"/>
      <c r="AB113" s="371"/>
      <c r="AC113" s="371"/>
      <c r="AD113" s="371"/>
      <c r="AE113" s="371"/>
      <c r="AF113" s="371"/>
      <c r="AG113" s="371"/>
      <c r="AH113" s="371"/>
      <c r="AI113" s="371"/>
      <c r="AJ113" s="371"/>
      <c r="AK113" s="371"/>
      <c r="AL113" s="371"/>
      <c r="AM113" s="371"/>
      <c r="AP113" s="242"/>
      <c r="AQ113" s="90"/>
      <c r="AR113" s="90"/>
    </row>
    <row r="114" spans="1:46" ht="14.25" customHeight="1">
      <c r="A114" s="360"/>
      <c r="B114" s="203"/>
      <c r="C114" s="204"/>
      <c r="D114" s="204"/>
      <c r="E114" s="204"/>
      <c r="F114" s="204"/>
      <c r="G114" s="204"/>
      <c r="H114" s="508"/>
      <c r="I114" s="508"/>
      <c r="J114" s="508"/>
      <c r="K114" s="508"/>
      <c r="L114" s="367" t="s">
        <v>396</v>
      </c>
      <c r="M114" s="524"/>
      <c r="N114" s="524"/>
      <c r="O114" s="367" t="s">
        <v>397</v>
      </c>
      <c r="P114" s="524"/>
      <c r="Q114" s="524"/>
      <c r="R114" s="367" t="s">
        <v>398</v>
      </c>
      <c r="S114" s="367"/>
      <c r="T114" s="367"/>
      <c r="U114" s="367"/>
      <c r="V114" s="537"/>
      <c r="W114" s="537"/>
      <c r="X114" s="537"/>
      <c r="Y114" s="537"/>
      <c r="Z114" s="537"/>
      <c r="AA114" s="537"/>
      <c r="AB114" s="537"/>
      <c r="AC114" s="537"/>
      <c r="AD114" s="537"/>
      <c r="AE114" s="537"/>
      <c r="AF114" s="537"/>
      <c r="AG114" s="537"/>
      <c r="AH114" s="537"/>
      <c r="AI114" s="537"/>
      <c r="AJ114" s="537"/>
      <c r="AK114" s="537"/>
      <c r="AL114" s="367" t="s">
        <v>395</v>
      </c>
      <c r="AM114" s="367"/>
      <c r="AP114" s="242"/>
      <c r="AQ114" s="90"/>
      <c r="AR114" s="90"/>
    </row>
    <row r="115" spans="1:46" ht="14.25" customHeight="1">
      <c r="A115" s="360"/>
      <c r="B115" s="203"/>
      <c r="C115" s="204"/>
      <c r="D115" s="204"/>
      <c r="E115" s="204"/>
      <c r="F115" s="204"/>
      <c r="G115" s="204"/>
      <c r="H115" s="508"/>
      <c r="I115" s="508"/>
      <c r="J115" s="508"/>
      <c r="K115" s="508"/>
      <c r="L115" s="367" t="s">
        <v>396</v>
      </c>
      <c r="M115" s="524"/>
      <c r="N115" s="524"/>
      <c r="O115" s="367" t="s">
        <v>397</v>
      </c>
      <c r="P115" s="524"/>
      <c r="Q115" s="524"/>
      <c r="R115" s="367" t="s">
        <v>398</v>
      </c>
      <c r="S115" s="367"/>
      <c r="T115" s="367"/>
      <c r="U115" s="367"/>
      <c r="V115" s="537"/>
      <c r="W115" s="537"/>
      <c r="X115" s="537"/>
      <c r="Y115" s="537"/>
      <c r="Z115" s="537"/>
      <c r="AA115" s="537"/>
      <c r="AB115" s="537"/>
      <c r="AC115" s="537"/>
      <c r="AD115" s="537"/>
      <c r="AE115" s="537"/>
      <c r="AF115" s="537"/>
      <c r="AG115" s="537"/>
      <c r="AH115" s="537"/>
      <c r="AI115" s="537"/>
      <c r="AJ115" s="537"/>
      <c r="AK115" s="537"/>
      <c r="AL115" s="367" t="s">
        <v>395</v>
      </c>
      <c r="AM115" s="367"/>
      <c r="AP115" s="242"/>
      <c r="AQ115" s="90"/>
      <c r="AR115" s="90"/>
    </row>
    <row r="116" spans="1:46" ht="14.25" customHeight="1">
      <c r="A116" s="360"/>
      <c r="B116" s="203"/>
      <c r="C116" s="204"/>
      <c r="D116" s="204"/>
      <c r="E116" s="204"/>
      <c r="F116" s="204"/>
      <c r="G116" s="204"/>
      <c r="H116" s="508"/>
      <c r="I116" s="508"/>
      <c r="J116" s="508"/>
      <c r="K116" s="508"/>
      <c r="L116" s="367" t="s">
        <v>396</v>
      </c>
      <c r="M116" s="524"/>
      <c r="N116" s="524"/>
      <c r="O116" s="367" t="s">
        <v>397</v>
      </c>
      <c r="P116" s="524"/>
      <c r="Q116" s="524"/>
      <c r="R116" s="367" t="s">
        <v>398</v>
      </c>
      <c r="S116" s="367"/>
      <c r="T116" s="367"/>
      <c r="U116" s="367"/>
      <c r="V116" s="537"/>
      <c r="W116" s="537"/>
      <c r="X116" s="537"/>
      <c r="Y116" s="537"/>
      <c r="Z116" s="537"/>
      <c r="AA116" s="537"/>
      <c r="AB116" s="537"/>
      <c r="AC116" s="537"/>
      <c r="AD116" s="537"/>
      <c r="AE116" s="537"/>
      <c r="AF116" s="537"/>
      <c r="AG116" s="537"/>
      <c r="AH116" s="537"/>
      <c r="AI116" s="537"/>
      <c r="AJ116" s="537"/>
      <c r="AK116" s="537"/>
      <c r="AL116" s="367" t="s">
        <v>395</v>
      </c>
      <c r="AM116" s="367"/>
      <c r="AP116" s="242"/>
    </row>
    <row r="117" spans="1:46" s="78" customFormat="1" ht="14.25">
      <c r="A117" s="360"/>
      <c r="B117" s="203"/>
      <c r="C117" s="204"/>
      <c r="D117" s="204"/>
      <c r="E117" s="204"/>
      <c r="F117" s="204"/>
      <c r="G117" s="204"/>
      <c r="H117" s="508"/>
      <c r="I117" s="508"/>
      <c r="J117" s="508"/>
      <c r="K117" s="508"/>
      <c r="L117" s="367" t="s">
        <v>396</v>
      </c>
      <c r="M117" s="524"/>
      <c r="N117" s="524"/>
      <c r="O117" s="367" t="s">
        <v>397</v>
      </c>
      <c r="P117" s="524"/>
      <c r="Q117" s="524"/>
      <c r="R117" s="367" t="s">
        <v>398</v>
      </c>
      <c r="S117" s="367"/>
      <c r="T117" s="367"/>
      <c r="U117" s="367"/>
      <c r="V117" s="537"/>
      <c r="W117" s="537"/>
      <c r="X117" s="537"/>
      <c r="Y117" s="537"/>
      <c r="Z117" s="537"/>
      <c r="AA117" s="537"/>
      <c r="AB117" s="537"/>
      <c r="AC117" s="537"/>
      <c r="AD117" s="537"/>
      <c r="AE117" s="537"/>
      <c r="AF117" s="537"/>
      <c r="AG117" s="537"/>
      <c r="AH117" s="537"/>
      <c r="AI117" s="537"/>
      <c r="AJ117" s="537"/>
      <c r="AK117" s="537"/>
      <c r="AL117" s="367" t="s">
        <v>395</v>
      </c>
      <c r="AM117" s="367"/>
      <c r="AP117" s="242"/>
      <c r="AQ117" s="91"/>
      <c r="AR117" s="91"/>
      <c r="AT117" s="71"/>
    </row>
    <row r="118" spans="1:46" s="78" customFormat="1" ht="2.25" customHeight="1">
      <c r="A118" s="95"/>
      <c r="B118" s="205"/>
      <c r="C118" s="206"/>
      <c r="D118" s="206"/>
      <c r="E118" s="206"/>
      <c r="F118" s="206"/>
      <c r="G118" s="206"/>
      <c r="H118" s="206"/>
      <c r="I118" s="207"/>
      <c r="J118" s="207"/>
      <c r="K118" s="207"/>
      <c r="L118" s="95"/>
      <c r="M118" s="207"/>
      <c r="N118" s="207"/>
      <c r="O118" s="95"/>
      <c r="P118" s="207"/>
      <c r="Q118" s="207"/>
      <c r="R118" s="95"/>
      <c r="S118" s="95"/>
      <c r="T118" s="95"/>
      <c r="U118" s="95"/>
      <c r="V118" s="208"/>
      <c r="W118" s="208"/>
      <c r="X118" s="208"/>
      <c r="Y118" s="208"/>
      <c r="Z118" s="208"/>
      <c r="AA118" s="208"/>
      <c r="AB118" s="208"/>
      <c r="AC118" s="208"/>
      <c r="AD118" s="208"/>
      <c r="AE118" s="208"/>
      <c r="AF118" s="208"/>
      <c r="AG118" s="208"/>
      <c r="AH118" s="208"/>
      <c r="AI118" s="208"/>
      <c r="AJ118" s="208"/>
      <c r="AK118" s="208"/>
      <c r="AL118" s="95"/>
      <c r="AM118" s="95"/>
      <c r="AP118" s="242"/>
      <c r="AQ118" s="91"/>
      <c r="AR118" s="91"/>
      <c r="AT118" s="71"/>
    </row>
    <row r="119" spans="1:46">
      <c r="A119" s="360" t="s">
        <v>261</v>
      </c>
      <c r="B119" s="360"/>
      <c r="C119" s="360"/>
      <c r="D119" s="360"/>
      <c r="E119" s="360"/>
      <c r="F119" s="360"/>
      <c r="G119" s="360"/>
      <c r="H119" s="360"/>
      <c r="I119" s="360"/>
      <c r="J119" s="360"/>
      <c r="K119" s="360"/>
      <c r="L119" s="360"/>
      <c r="M119" s="360"/>
      <c r="N119" s="360"/>
      <c r="O119" s="360"/>
      <c r="P119" s="360"/>
      <c r="Q119" s="360"/>
      <c r="R119" s="360"/>
      <c r="S119" s="360"/>
      <c r="T119" s="360"/>
      <c r="U119" s="360"/>
      <c r="V119" s="360"/>
      <c r="W119" s="360"/>
      <c r="X119" s="360"/>
      <c r="Y119" s="360"/>
      <c r="Z119" s="360"/>
      <c r="AA119" s="360"/>
      <c r="AB119" s="360"/>
      <c r="AC119" s="360"/>
      <c r="AD119" s="360"/>
      <c r="AE119" s="360"/>
      <c r="AF119" s="360"/>
      <c r="AG119" s="360"/>
      <c r="AH119" s="360"/>
      <c r="AI119" s="360"/>
      <c r="AJ119" s="360"/>
      <c r="AK119" s="360"/>
      <c r="AL119" s="360"/>
      <c r="AM119" s="360"/>
      <c r="AP119" s="242"/>
      <c r="AQ119" s="90"/>
      <c r="AR119" s="90"/>
    </row>
    <row r="120" spans="1:46">
      <c r="A120" s="360"/>
      <c r="B120" s="360" t="s">
        <v>294</v>
      </c>
      <c r="C120" s="360"/>
      <c r="D120" s="360"/>
      <c r="E120" s="360"/>
      <c r="F120" s="360"/>
      <c r="G120" s="360"/>
      <c r="H120" s="360"/>
      <c r="I120" s="360"/>
      <c r="J120" s="360"/>
      <c r="K120" s="360"/>
      <c r="L120" s="360"/>
      <c r="M120" s="358"/>
      <c r="N120" s="98"/>
      <c r="O120" s="360" t="s">
        <v>85</v>
      </c>
      <c r="P120" s="364" t="s">
        <v>295</v>
      </c>
      <c r="Q120" s="98"/>
      <c r="R120" s="360" t="s">
        <v>275</v>
      </c>
      <c r="S120" s="360"/>
      <c r="T120" s="360"/>
      <c r="U120" s="360"/>
      <c r="V120" s="360"/>
      <c r="W120" s="360"/>
      <c r="X120" s="360"/>
      <c r="Y120" s="358"/>
      <c r="Z120" s="98"/>
      <c r="AA120" s="360" t="s">
        <v>411</v>
      </c>
      <c r="AB120" s="360"/>
      <c r="AC120" s="360"/>
      <c r="AD120" s="360"/>
      <c r="AE120" s="360"/>
      <c r="AF120" s="360"/>
      <c r="AG120" s="360"/>
      <c r="AH120" s="360"/>
      <c r="AI120" s="360"/>
      <c r="AJ120" s="360"/>
      <c r="AK120" s="360"/>
      <c r="AL120" s="360"/>
      <c r="AM120" s="360"/>
      <c r="AP120" s="242"/>
      <c r="AQ120" s="90"/>
      <c r="AR120" s="90"/>
    </row>
    <row r="121" spans="1:46" ht="2.25" customHeight="1">
      <c r="A121" s="360"/>
      <c r="B121" s="360"/>
      <c r="C121" s="360"/>
      <c r="D121" s="360"/>
      <c r="E121" s="360"/>
      <c r="F121" s="360"/>
      <c r="G121" s="360"/>
      <c r="H121" s="360"/>
      <c r="I121" s="360"/>
      <c r="J121" s="360"/>
      <c r="K121" s="360"/>
      <c r="L121" s="360"/>
      <c r="M121" s="360"/>
      <c r="N121" s="360"/>
      <c r="O121" s="360"/>
      <c r="P121" s="360"/>
      <c r="Q121" s="360"/>
      <c r="R121" s="360"/>
      <c r="S121" s="360"/>
      <c r="T121" s="360"/>
      <c r="U121" s="360"/>
      <c r="V121" s="360"/>
      <c r="W121" s="360"/>
      <c r="X121" s="360"/>
      <c r="Y121" s="360"/>
      <c r="Z121" s="360"/>
      <c r="AA121" s="360"/>
      <c r="AB121" s="360"/>
      <c r="AC121" s="360"/>
      <c r="AD121" s="360"/>
      <c r="AE121" s="360"/>
      <c r="AF121" s="360"/>
      <c r="AG121" s="360"/>
      <c r="AH121" s="360"/>
      <c r="AI121" s="360"/>
      <c r="AJ121" s="360"/>
      <c r="AK121" s="360"/>
      <c r="AL121" s="360"/>
      <c r="AM121" s="360"/>
      <c r="AP121" s="242"/>
      <c r="AQ121" s="90"/>
      <c r="AR121" s="90"/>
    </row>
    <row r="122" spans="1:46">
      <c r="A122" s="360"/>
      <c r="B122" s="360" t="s">
        <v>296</v>
      </c>
      <c r="C122" s="360"/>
      <c r="D122" s="360"/>
      <c r="E122" s="360"/>
      <c r="F122" s="360"/>
      <c r="G122" s="360"/>
      <c r="H122" s="360"/>
      <c r="I122" s="360"/>
      <c r="J122" s="358"/>
      <c r="K122" s="360"/>
      <c r="L122" s="360"/>
      <c r="M122" s="358"/>
      <c r="N122" s="98"/>
      <c r="O122" s="367" t="s">
        <v>85</v>
      </c>
      <c r="P122" s="367"/>
      <c r="Q122" s="98"/>
      <c r="R122" s="367" t="s">
        <v>411</v>
      </c>
      <c r="S122" s="360"/>
      <c r="T122" s="360"/>
      <c r="U122" s="360"/>
      <c r="V122" s="360"/>
      <c r="W122" s="360"/>
      <c r="X122" s="360"/>
      <c r="Y122" s="360"/>
      <c r="Z122" s="360"/>
      <c r="AA122" s="360"/>
      <c r="AB122" s="360"/>
      <c r="AC122" s="360"/>
      <c r="AD122" s="360"/>
      <c r="AE122" s="360"/>
      <c r="AF122" s="360"/>
      <c r="AG122" s="360"/>
      <c r="AH122" s="360"/>
      <c r="AI122" s="360"/>
      <c r="AJ122" s="360"/>
      <c r="AK122" s="360"/>
      <c r="AL122" s="360"/>
      <c r="AM122" s="360"/>
      <c r="AP122" s="242"/>
      <c r="AQ122" s="90"/>
      <c r="AR122" s="90"/>
    </row>
    <row r="123" spans="1:46">
      <c r="A123" s="360"/>
      <c r="B123" s="360"/>
      <c r="C123" s="360"/>
      <c r="D123" s="360"/>
      <c r="E123" s="360"/>
      <c r="F123" s="360"/>
      <c r="G123" s="364"/>
      <c r="H123" s="529" t="s">
        <v>80</v>
      </c>
      <c r="I123" s="526"/>
      <c r="J123" s="526"/>
      <c r="K123" s="526"/>
      <c r="L123" s="209"/>
      <c r="M123" s="202"/>
      <c r="N123" s="202"/>
      <c r="O123" s="202"/>
      <c r="P123" s="202"/>
      <c r="Q123" s="202"/>
      <c r="R123" s="363"/>
      <c r="S123" s="508"/>
      <c r="T123" s="508"/>
      <c r="U123" s="508"/>
      <c r="V123" s="508"/>
      <c r="W123" s="202" t="s">
        <v>373</v>
      </c>
      <c r="X123" s="527"/>
      <c r="Y123" s="528"/>
      <c r="Z123" s="97" t="s">
        <v>372</v>
      </c>
      <c r="AA123" s="527"/>
      <c r="AB123" s="528"/>
      <c r="AC123" s="97" t="s">
        <v>81</v>
      </c>
      <c r="AD123" s="97"/>
      <c r="AE123" s="359" t="s">
        <v>378</v>
      </c>
      <c r="AF123" s="509"/>
      <c r="AG123" s="509"/>
      <c r="AH123" s="509"/>
      <c r="AI123" s="509"/>
      <c r="AJ123" s="509"/>
      <c r="AK123" s="509"/>
      <c r="AL123" s="367" t="s">
        <v>376</v>
      </c>
      <c r="AM123" s="367"/>
      <c r="AO123" s="71" t="str">
        <f>IF(OR(S123="",U123="",X123="",AA123="",AF123=""),"NG","OK")</f>
        <v>NG</v>
      </c>
      <c r="AP123" s="242" t="str">
        <f>IF(AO123="NG","確認済証の交付年月日及び交付番号を入力してください。","")</f>
        <v>確認済証の交付年月日及び交付番号を入力してください。</v>
      </c>
      <c r="AQ123" s="90"/>
      <c r="AR123" s="90"/>
    </row>
    <row r="124" spans="1:46">
      <c r="A124" s="360"/>
      <c r="B124" s="360"/>
      <c r="C124" s="360"/>
      <c r="D124" s="360"/>
      <c r="E124" s="360"/>
      <c r="F124" s="360"/>
      <c r="G124" s="364"/>
      <c r="H124" s="529" t="s">
        <v>82</v>
      </c>
      <c r="I124" s="526"/>
      <c r="J124" s="526"/>
      <c r="K124" s="526"/>
      <c r="L124" s="360"/>
      <c r="M124" s="210"/>
      <c r="N124" s="98"/>
      <c r="O124" s="360" t="s">
        <v>83</v>
      </c>
      <c r="P124" s="360"/>
      <c r="Q124" s="360"/>
      <c r="R124" s="360"/>
      <c r="S124" s="358"/>
      <c r="T124" s="98"/>
      <c r="U124" s="526" t="s">
        <v>86</v>
      </c>
      <c r="V124" s="526"/>
      <c r="W124" s="526"/>
      <c r="X124" s="526"/>
      <c r="Y124" s="526"/>
      <c r="Z124" s="526"/>
      <c r="AA124" s="526"/>
      <c r="AB124" s="526"/>
      <c r="AC124" s="505"/>
      <c r="AD124" s="505"/>
      <c r="AE124" s="505"/>
      <c r="AF124" s="505"/>
      <c r="AG124" s="505"/>
      <c r="AH124" s="505"/>
      <c r="AI124" s="505"/>
      <c r="AJ124" s="505"/>
      <c r="AK124" s="505"/>
      <c r="AL124" s="363" t="s">
        <v>415</v>
      </c>
      <c r="AM124" s="360"/>
      <c r="AO124" s="71" t="str">
        <f>IF(AND(N124="",T124=""),"NG","OK")</f>
        <v>NG</v>
      </c>
      <c r="AP124" s="242" t="str">
        <f>IF(AO124="NG","確認済証の交付者を選択してください。","")</f>
        <v>確認済証の交付者を選択してください。</v>
      </c>
      <c r="AQ124" s="90"/>
      <c r="AR124" s="90"/>
    </row>
    <row r="125" spans="1:46" ht="3" customHeight="1">
      <c r="A125" s="360"/>
      <c r="B125" s="360"/>
      <c r="C125" s="360"/>
      <c r="D125" s="360"/>
      <c r="E125" s="360"/>
      <c r="F125" s="360"/>
      <c r="G125" s="360"/>
      <c r="H125" s="360"/>
      <c r="I125" s="360"/>
      <c r="J125" s="360"/>
      <c r="K125" s="360"/>
      <c r="L125" s="360"/>
      <c r="M125" s="360"/>
      <c r="N125" s="360"/>
      <c r="O125" s="360"/>
      <c r="P125" s="360"/>
      <c r="Q125" s="360"/>
      <c r="R125" s="360"/>
      <c r="S125" s="368"/>
      <c r="T125" s="360"/>
      <c r="U125" s="360"/>
      <c r="V125" s="360"/>
      <c r="W125" s="360"/>
      <c r="X125" s="360"/>
      <c r="Y125" s="368"/>
      <c r="Z125" s="360"/>
      <c r="AA125" s="360"/>
      <c r="AB125" s="360"/>
      <c r="AC125" s="360"/>
      <c r="AD125" s="360"/>
      <c r="AE125" s="360"/>
      <c r="AF125" s="360"/>
      <c r="AG125" s="360"/>
      <c r="AH125" s="360"/>
      <c r="AI125" s="360"/>
      <c r="AJ125" s="360"/>
      <c r="AK125" s="360"/>
      <c r="AL125" s="360"/>
      <c r="AM125" s="360"/>
      <c r="AP125" s="242"/>
      <c r="AQ125" s="90"/>
      <c r="AR125" s="90"/>
    </row>
    <row r="126" spans="1:46">
      <c r="A126" s="360"/>
      <c r="B126" s="360" t="s">
        <v>298</v>
      </c>
      <c r="C126" s="360"/>
      <c r="D126" s="360"/>
      <c r="E126" s="360"/>
      <c r="F126" s="360"/>
      <c r="G126" s="360"/>
      <c r="H126" s="360"/>
      <c r="I126" s="360"/>
      <c r="J126" s="360"/>
      <c r="K126" s="360"/>
      <c r="L126" s="360"/>
      <c r="M126" s="367"/>
      <c r="N126" s="98"/>
      <c r="O126" s="367" t="s">
        <v>85</v>
      </c>
      <c r="P126" s="367"/>
      <c r="Q126" s="98"/>
      <c r="R126" s="367" t="s">
        <v>411</v>
      </c>
      <c r="S126" s="360"/>
      <c r="T126" s="360"/>
      <c r="U126" s="360"/>
      <c r="V126" s="360"/>
      <c r="W126" s="360"/>
      <c r="X126" s="360"/>
      <c r="Y126" s="360"/>
      <c r="Z126" s="360"/>
      <c r="AA126" s="360"/>
      <c r="AB126" s="360"/>
      <c r="AC126" s="360"/>
      <c r="AD126" s="360"/>
      <c r="AE126" s="360"/>
      <c r="AF126" s="360"/>
      <c r="AG126" s="360"/>
      <c r="AH126" s="360"/>
      <c r="AI126" s="360"/>
      <c r="AJ126" s="360"/>
      <c r="AK126" s="360"/>
      <c r="AL126" s="360"/>
      <c r="AM126" s="360"/>
      <c r="AP126" s="242"/>
      <c r="AQ126" s="90"/>
      <c r="AR126" s="90"/>
    </row>
    <row r="127" spans="1:46" ht="3" customHeight="1">
      <c r="A127" s="360"/>
      <c r="B127" s="360"/>
      <c r="C127" s="360"/>
      <c r="D127" s="360"/>
      <c r="E127" s="360"/>
      <c r="F127" s="360"/>
      <c r="G127" s="360"/>
      <c r="H127" s="360"/>
      <c r="I127" s="360"/>
      <c r="J127" s="360"/>
      <c r="K127" s="360"/>
      <c r="L127" s="360"/>
      <c r="M127" s="360"/>
      <c r="N127" s="360"/>
      <c r="O127" s="360"/>
      <c r="P127" s="360"/>
      <c r="Q127" s="360"/>
      <c r="R127" s="360"/>
      <c r="S127" s="360"/>
      <c r="T127" s="360"/>
      <c r="U127" s="360"/>
      <c r="V127" s="363"/>
      <c r="W127" s="360"/>
      <c r="X127" s="360"/>
      <c r="Y127" s="360"/>
      <c r="Z127" s="360"/>
      <c r="AA127" s="360"/>
      <c r="AB127" s="360"/>
      <c r="AC127" s="360"/>
      <c r="AD127" s="360"/>
      <c r="AE127" s="360"/>
      <c r="AF127" s="360"/>
      <c r="AG127" s="360"/>
      <c r="AH127" s="360"/>
      <c r="AI127" s="360"/>
      <c r="AJ127" s="360"/>
      <c r="AK127" s="360"/>
      <c r="AL127" s="360"/>
      <c r="AM127" s="360"/>
      <c r="AP127" s="242"/>
      <c r="AQ127" s="90"/>
      <c r="AR127" s="90"/>
    </row>
    <row r="128" spans="1:46">
      <c r="A128" s="360"/>
      <c r="B128" s="360" t="s">
        <v>299</v>
      </c>
      <c r="C128" s="360"/>
      <c r="D128" s="360"/>
      <c r="E128" s="360"/>
      <c r="F128" s="360"/>
      <c r="G128" s="360"/>
      <c r="H128" s="360"/>
      <c r="I128" s="360"/>
      <c r="J128" s="358"/>
      <c r="K128" s="360"/>
      <c r="L128" s="360"/>
      <c r="M128" s="97"/>
      <c r="N128" s="98"/>
      <c r="O128" s="360" t="s">
        <v>85</v>
      </c>
      <c r="P128" s="367"/>
      <c r="Q128" s="98"/>
      <c r="R128" s="360" t="s">
        <v>411</v>
      </c>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0"/>
      <c r="AP128" s="242"/>
      <c r="AQ128" s="90"/>
      <c r="AR128" s="90"/>
    </row>
    <row r="129" spans="1:44">
      <c r="A129" s="360"/>
      <c r="B129" s="360"/>
      <c r="C129" s="360"/>
      <c r="D129" s="360"/>
      <c r="E129" s="360"/>
      <c r="F129" s="360"/>
      <c r="G129" s="364"/>
      <c r="H129" s="529" t="s">
        <v>80</v>
      </c>
      <c r="I129" s="526"/>
      <c r="J129" s="526"/>
      <c r="K129" s="526"/>
      <c r="L129" s="359"/>
      <c r="M129" s="211"/>
      <c r="N129" s="211"/>
      <c r="O129" s="211"/>
      <c r="P129" s="211"/>
      <c r="Q129" s="211"/>
      <c r="R129" s="363"/>
      <c r="S129" s="508"/>
      <c r="T129" s="508"/>
      <c r="U129" s="508"/>
      <c r="V129" s="508"/>
      <c r="W129" s="202" t="s">
        <v>373</v>
      </c>
      <c r="X129" s="534"/>
      <c r="Y129" s="578"/>
      <c r="Z129" s="97" t="s">
        <v>372</v>
      </c>
      <c r="AA129" s="534"/>
      <c r="AB129" s="578"/>
      <c r="AC129" s="97" t="s">
        <v>81</v>
      </c>
      <c r="AD129" s="97"/>
      <c r="AE129" s="359" t="s">
        <v>378</v>
      </c>
      <c r="AF129" s="509"/>
      <c r="AG129" s="509"/>
      <c r="AH129" s="509"/>
      <c r="AI129" s="509"/>
      <c r="AJ129" s="509"/>
      <c r="AK129" s="509"/>
      <c r="AL129" s="367" t="s">
        <v>376</v>
      </c>
      <c r="AM129" s="367"/>
      <c r="AO129" s="71" t="str">
        <f>IF(AF129="未検査","OK",IF(OR(S129="",U129="",X129="",AA129="",AF129=""),"NG","OK"))</f>
        <v>NG</v>
      </c>
      <c r="AP129" s="242" t="str">
        <f>IF(AO129="NG","検査済証の交付年月日及び交付番号を入力してください。","")</f>
        <v>検査済証の交付年月日及び交付番号を入力してください。</v>
      </c>
      <c r="AQ129" s="90"/>
      <c r="AR129" s="90"/>
    </row>
    <row r="130" spans="1:44">
      <c r="A130" s="360"/>
      <c r="B130" s="360"/>
      <c r="C130" s="360"/>
      <c r="D130" s="360"/>
      <c r="E130" s="360"/>
      <c r="F130" s="360"/>
      <c r="G130" s="364"/>
      <c r="H130" s="529" t="s">
        <v>82</v>
      </c>
      <c r="I130" s="526"/>
      <c r="J130" s="526"/>
      <c r="K130" s="526"/>
      <c r="L130" s="360"/>
      <c r="M130" s="210"/>
      <c r="N130" s="98"/>
      <c r="O130" s="360" t="s">
        <v>83</v>
      </c>
      <c r="P130" s="360"/>
      <c r="Q130" s="360"/>
      <c r="R130" s="360"/>
      <c r="S130" s="358"/>
      <c r="T130" s="98"/>
      <c r="U130" s="526" t="s">
        <v>86</v>
      </c>
      <c r="V130" s="526"/>
      <c r="W130" s="526"/>
      <c r="X130" s="526"/>
      <c r="Y130" s="526"/>
      <c r="Z130" s="526"/>
      <c r="AA130" s="526"/>
      <c r="AB130" s="526"/>
      <c r="AC130" s="505"/>
      <c r="AD130" s="505"/>
      <c r="AE130" s="505"/>
      <c r="AF130" s="505"/>
      <c r="AG130" s="505"/>
      <c r="AH130" s="505"/>
      <c r="AI130" s="505"/>
      <c r="AJ130" s="505"/>
      <c r="AK130" s="505"/>
      <c r="AL130" s="212" t="s">
        <v>415</v>
      </c>
      <c r="AM130" s="360"/>
      <c r="AO130" s="71" t="str">
        <f>IF(AND(N130="",T130=""),"NG","OK")</f>
        <v>NG</v>
      </c>
      <c r="AP130" s="242" t="str">
        <f>IF(AO130="NG","検査済証の交付者を選択してください。","")</f>
        <v>検査済証の交付者を選択してください。</v>
      </c>
      <c r="AQ130" s="90"/>
      <c r="AR130" s="90"/>
    </row>
    <row r="131" spans="1:44" ht="3" customHeight="1">
      <c r="A131" s="360"/>
      <c r="B131" s="360"/>
      <c r="C131" s="360"/>
      <c r="D131" s="360"/>
      <c r="E131" s="360"/>
      <c r="F131" s="360"/>
      <c r="G131" s="360"/>
      <c r="H131" s="360"/>
      <c r="I131" s="360"/>
      <c r="J131" s="360"/>
      <c r="K131" s="360"/>
      <c r="L131" s="360"/>
      <c r="M131" s="360"/>
      <c r="N131" s="360"/>
      <c r="O131" s="360"/>
      <c r="P131" s="360"/>
      <c r="Q131" s="360"/>
      <c r="R131" s="360"/>
      <c r="S131" s="368"/>
      <c r="T131" s="360"/>
      <c r="U131" s="360"/>
      <c r="V131" s="360"/>
      <c r="W131" s="360"/>
      <c r="X131" s="360"/>
      <c r="Y131" s="368"/>
      <c r="Z131" s="360"/>
      <c r="AA131" s="360"/>
      <c r="AB131" s="360"/>
      <c r="AC131" s="360"/>
      <c r="AD131" s="360"/>
      <c r="AE131" s="360"/>
      <c r="AF131" s="360"/>
      <c r="AG131" s="360"/>
      <c r="AH131" s="360"/>
      <c r="AI131" s="360"/>
      <c r="AJ131" s="360"/>
      <c r="AK131" s="360"/>
      <c r="AL131" s="360"/>
      <c r="AM131" s="360"/>
      <c r="AP131" s="242"/>
      <c r="AQ131" s="90"/>
      <c r="AR131" s="90"/>
    </row>
    <row r="132" spans="1:44">
      <c r="A132" s="360"/>
      <c r="B132" s="360" t="s">
        <v>300</v>
      </c>
      <c r="C132" s="360"/>
      <c r="D132" s="360"/>
      <c r="E132" s="360"/>
      <c r="F132" s="360"/>
      <c r="G132" s="360"/>
      <c r="H132" s="360"/>
      <c r="I132" s="360"/>
      <c r="J132" s="360"/>
      <c r="K132" s="360"/>
      <c r="L132" s="360"/>
      <c r="M132" s="360"/>
      <c r="N132" s="360"/>
      <c r="O132" s="360"/>
      <c r="P132" s="360"/>
      <c r="Q132" s="360"/>
      <c r="R132" s="360"/>
      <c r="S132" s="98"/>
      <c r="T132" s="367" t="s">
        <v>297</v>
      </c>
      <c r="U132" s="360"/>
      <c r="V132" s="98"/>
      <c r="W132" s="360" t="s">
        <v>269</v>
      </c>
      <c r="X132" s="360"/>
      <c r="Y132" s="360"/>
      <c r="Z132" s="360"/>
      <c r="AA132" s="360"/>
      <c r="AB132" s="360"/>
      <c r="AC132" s="360"/>
      <c r="AD132" s="360"/>
      <c r="AE132" s="360"/>
      <c r="AF132" s="360"/>
      <c r="AG132" s="360"/>
      <c r="AH132" s="360"/>
      <c r="AI132" s="360"/>
      <c r="AJ132" s="360"/>
      <c r="AK132" s="360"/>
      <c r="AL132" s="360"/>
      <c r="AM132" s="360"/>
      <c r="AO132" s="78" t="str">
        <f>IF(AND(S132="",V132=""),"NG","OK")</f>
        <v>NG</v>
      </c>
      <c r="AP132" s="242" t="str">
        <f>IF(AO132="NG","維持保全に関する準則又は計画の有無を入力してください。","")</f>
        <v>維持保全に関する準則又は計画の有無を入力してください。</v>
      </c>
      <c r="AQ132" s="90"/>
      <c r="AR132" s="90"/>
    </row>
    <row r="133" spans="1:44" ht="3" customHeight="1">
      <c r="A133" s="360"/>
      <c r="B133" s="360"/>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c r="AJ133" s="360"/>
      <c r="AK133" s="360"/>
      <c r="AL133" s="360"/>
      <c r="AM133" s="360"/>
      <c r="AP133" s="242"/>
      <c r="AQ133" s="90"/>
      <c r="AR133" s="90"/>
    </row>
    <row r="134" spans="1:44">
      <c r="A134" s="360"/>
      <c r="B134" s="360" t="s">
        <v>301</v>
      </c>
      <c r="C134" s="360"/>
      <c r="D134" s="360"/>
      <c r="E134" s="360"/>
      <c r="F134" s="360"/>
      <c r="G134" s="360"/>
      <c r="H134" s="360"/>
      <c r="I134" s="360"/>
      <c r="J134" s="360"/>
      <c r="K134" s="360"/>
      <c r="L134" s="360"/>
      <c r="M134" s="360"/>
      <c r="N134" s="360"/>
      <c r="O134" s="360"/>
      <c r="P134" s="360"/>
      <c r="Q134" s="360"/>
      <c r="R134" s="360"/>
      <c r="S134" s="98"/>
      <c r="T134" s="360" t="s">
        <v>297</v>
      </c>
      <c r="U134" s="360"/>
      <c r="V134" s="98"/>
      <c r="W134" s="360" t="s">
        <v>269</v>
      </c>
      <c r="X134" s="360"/>
      <c r="Y134" s="98"/>
      <c r="Z134" s="360" t="s">
        <v>277</v>
      </c>
      <c r="AA134" s="360"/>
      <c r="AB134" s="360"/>
      <c r="AC134" s="360"/>
      <c r="AD134" s="360"/>
      <c r="AE134" s="360"/>
      <c r="AF134" s="360"/>
      <c r="AG134" s="360"/>
      <c r="AH134" s="360"/>
      <c r="AI134" s="360"/>
      <c r="AJ134" s="360"/>
      <c r="AK134" s="360"/>
      <c r="AL134" s="360"/>
      <c r="AM134" s="360"/>
      <c r="AP134" s="242"/>
      <c r="AQ134" s="90"/>
      <c r="AR134" s="90"/>
    </row>
    <row r="135" spans="1:44" ht="2.25" customHeight="1">
      <c r="A135" s="360"/>
      <c r="B135" s="360"/>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c r="AJ135" s="360"/>
      <c r="AK135" s="360"/>
      <c r="AL135" s="360"/>
      <c r="AM135" s="360"/>
      <c r="AP135" s="242"/>
      <c r="AQ135" s="90"/>
      <c r="AR135" s="90"/>
    </row>
    <row r="136" spans="1:44">
      <c r="A136" s="371" t="s">
        <v>302</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P136" s="242"/>
    </row>
    <row r="137" spans="1:44">
      <c r="A137" s="360"/>
      <c r="B137" s="513"/>
      <c r="C137" s="514"/>
      <c r="D137" s="514"/>
      <c r="E137" s="514"/>
      <c r="F137" s="514"/>
      <c r="G137" s="514"/>
      <c r="H137" s="514"/>
      <c r="I137" s="514"/>
      <c r="J137" s="514"/>
      <c r="K137" s="514"/>
      <c r="L137" s="514"/>
      <c r="M137" s="514"/>
      <c r="N137" s="514"/>
      <c r="O137" s="514"/>
      <c r="P137" s="514"/>
      <c r="Q137" s="514"/>
      <c r="R137" s="514"/>
      <c r="S137" s="514"/>
      <c r="T137" s="514"/>
      <c r="U137" s="514"/>
      <c r="V137" s="514"/>
      <c r="W137" s="514"/>
      <c r="X137" s="514"/>
      <c r="Y137" s="514"/>
      <c r="Z137" s="514"/>
      <c r="AA137" s="514"/>
      <c r="AB137" s="514"/>
      <c r="AC137" s="514"/>
      <c r="AD137" s="514"/>
      <c r="AE137" s="514"/>
      <c r="AF137" s="515"/>
      <c r="AG137" s="515"/>
      <c r="AH137" s="515"/>
      <c r="AI137" s="515"/>
      <c r="AJ137" s="515"/>
      <c r="AK137" s="515"/>
      <c r="AL137" s="515"/>
      <c r="AM137" s="515"/>
      <c r="AP137" s="242"/>
      <c r="AQ137" s="90"/>
      <c r="AR137" s="90"/>
    </row>
    <row r="138" spans="1:44">
      <c r="A138" s="360"/>
      <c r="B138" s="514"/>
      <c r="C138" s="514"/>
      <c r="D138" s="514"/>
      <c r="E138" s="514"/>
      <c r="F138" s="514"/>
      <c r="G138" s="514"/>
      <c r="H138" s="514"/>
      <c r="I138" s="514"/>
      <c r="J138" s="514"/>
      <c r="K138" s="514"/>
      <c r="L138" s="514"/>
      <c r="M138" s="514"/>
      <c r="N138" s="514"/>
      <c r="O138" s="514"/>
      <c r="P138" s="514"/>
      <c r="Q138" s="514"/>
      <c r="R138" s="514"/>
      <c r="S138" s="514"/>
      <c r="T138" s="514"/>
      <c r="U138" s="514"/>
      <c r="V138" s="514"/>
      <c r="W138" s="514"/>
      <c r="X138" s="514"/>
      <c r="Y138" s="514"/>
      <c r="Z138" s="514"/>
      <c r="AA138" s="514"/>
      <c r="AB138" s="514"/>
      <c r="AC138" s="514"/>
      <c r="AD138" s="514"/>
      <c r="AE138" s="514"/>
      <c r="AF138" s="515"/>
      <c r="AG138" s="515"/>
      <c r="AH138" s="515"/>
      <c r="AI138" s="515"/>
      <c r="AJ138" s="515"/>
      <c r="AK138" s="515"/>
      <c r="AL138" s="515"/>
      <c r="AM138" s="515"/>
      <c r="AP138" s="242"/>
      <c r="AQ138" s="90"/>
      <c r="AR138" s="90"/>
    </row>
    <row r="139" spans="1:44">
      <c r="A139" s="360"/>
      <c r="B139" s="514"/>
      <c r="C139" s="514"/>
      <c r="D139" s="514"/>
      <c r="E139" s="514"/>
      <c r="F139" s="514"/>
      <c r="G139" s="514"/>
      <c r="H139" s="514"/>
      <c r="I139" s="514"/>
      <c r="J139" s="514"/>
      <c r="K139" s="514"/>
      <c r="L139" s="514"/>
      <c r="M139" s="514"/>
      <c r="N139" s="514"/>
      <c r="O139" s="514"/>
      <c r="P139" s="514"/>
      <c r="Q139" s="514"/>
      <c r="R139" s="514"/>
      <c r="S139" s="514"/>
      <c r="T139" s="514"/>
      <c r="U139" s="514"/>
      <c r="V139" s="514"/>
      <c r="W139" s="514"/>
      <c r="X139" s="514"/>
      <c r="Y139" s="514"/>
      <c r="Z139" s="514"/>
      <c r="AA139" s="514"/>
      <c r="AB139" s="514"/>
      <c r="AC139" s="514"/>
      <c r="AD139" s="514"/>
      <c r="AE139" s="514"/>
      <c r="AF139" s="515"/>
      <c r="AG139" s="515"/>
      <c r="AH139" s="515"/>
      <c r="AI139" s="515"/>
      <c r="AJ139" s="515"/>
      <c r="AK139" s="515"/>
      <c r="AL139" s="515"/>
      <c r="AM139" s="515"/>
      <c r="AP139" s="242"/>
      <c r="AQ139" s="90"/>
      <c r="AR139" s="90"/>
    </row>
    <row r="140" spans="1:44">
      <c r="A140" s="360"/>
      <c r="B140" s="514"/>
      <c r="C140" s="514"/>
      <c r="D140" s="514"/>
      <c r="E140" s="514"/>
      <c r="F140" s="514"/>
      <c r="G140" s="514"/>
      <c r="H140" s="514"/>
      <c r="I140" s="514"/>
      <c r="J140" s="514"/>
      <c r="K140" s="514"/>
      <c r="L140" s="514"/>
      <c r="M140" s="514"/>
      <c r="N140" s="514"/>
      <c r="O140" s="514"/>
      <c r="P140" s="514"/>
      <c r="Q140" s="514"/>
      <c r="R140" s="514"/>
      <c r="S140" s="514"/>
      <c r="T140" s="514"/>
      <c r="U140" s="514"/>
      <c r="V140" s="514"/>
      <c r="W140" s="514"/>
      <c r="X140" s="514"/>
      <c r="Y140" s="514"/>
      <c r="Z140" s="514"/>
      <c r="AA140" s="514"/>
      <c r="AB140" s="514"/>
      <c r="AC140" s="514"/>
      <c r="AD140" s="514"/>
      <c r="AE140" s="514"/>
      <c r="AF140" s="515"/>
      <c r="AG140" s="515"/>
      <c r="AH140" s="515"/>
      <c r="AI140" s="515"/>
      <c r="AJ140" s="515"/>
      <c r="AK140" s="515"/>
      <c r="AL140" s="515"/>
      <c r="AM140" s="515"/>
      <c r="AP140" s="242"/>
      <c r="AQ140" s="90"/>
      <c r="AR140" s="90"/>
    </row>
    <row r="141" spans="1:44">
      <c r="A141" s="370"/>
      <c r="B141" s="516"/>
      <c r="C141" s="516"/>
      <c r="D141" s="516"/>
      <c r="E141" s="516"/>
      <c r="F141" s="516"/>
      <c r="G141" s="516"/>
      <c r="H141" s="516"/>
      <c r="I141" s="516"/>
      <c r="J141" s="516"/>
      <c r="K141" s="516"/>
      <c r="L141" s="516"/>
      <c r="M141" s="516"/>
      <c r="N141" s="516"/>
      <c r="O141" s="516"/>
      <c r="P141" s="516"/>
      <c r="Q141" s="516"/>
      <c r="R141" s="516"/>
      <c r="S141" s="516"/>
      <c r="T141" s="516"/>
      <c r="U141" s="516"/>
      <c r="V141" s="516"/>
      <c r="W141" s="516"/>
      <c r="X141" s="516"/>
      <c r="Y141" s="516"/>
      <c r="Z141" s="516"/>
      <c r="AA141" s="516"/>
      <c r="AB141" s="516"/>
      <c r="AC141" s="516"/>
      <c r="AD141" s="516"/>
      <c r="AE141" s="516"/>
      <c r="AF141" s="517"/>
      <c r="AG141" s="517"/>
      <c r="AH141" s="517"/>
      <c r="AI141" s="517"/>
      <c r="AJ141" s="517"/>
      <c r="AK141" s="517"/>
      <c r="AL141" s="517"/>
      <c r="AM141" s="517"/>
      <c r="AP141" s="242"/>
      <c r="AQ141" s="90"/>
      <c r="AR141" s="90"/>
    </row>
    <row r="142" spans="1:44">
      <c r="A142" s="360"/>
      <c r="B142" s="360"/>
      <c r="C142" s="360"/>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60"/>
      <c r="AE142" s="360"/>
      <c r="AF142" s="360"/>
      <c r="AG142" s="360"/>
      <c r="AH142" s="360"/>
      <c r="AI142" s="360"/>
      <c r="AJ142" s="360"/>
      <c r="AK142" s="360"/>
      <c r="AL142" s="360"/>
      <c r="AM142" s="360"/>
      <c r="AP142" s="242"/>
      <c r="AQ142" s="90"/>
      <c r="AR142" s="90"/>
    </row>
    <row r="143" spans="1:44">
      <c r="A143" s="535" t="s">
        <v>303</v>
      </c>
      <c r="B143" s="535"/>
      <c r="C143" s="535"/>
      <c r="D143" s="535"/>
      <c r="E143" s="535"/>
      <c r="F143" s="535"/>
      <c r="G143" s="535"/>
      <c r="H143" s="535"/>
      <c r="I143" s="535"/>
      <c r="J143" s="535"/>
      <c r="K143" s="535"/>
      <c r="L143" s="535"/>
      <c r="M143" s="535"/>
      <c r="N143" s="535"/>
      <c r="O143" s="535"/>
      <c r="P143" s="535"/>
      <c r="Q143" s="535"/>
      <c r="R143" s="535"/>
      <c r="S143" s="535"/>
      <c r="T143" s="535"/>
      <c r="U143" s="535"/>
      <c r="V143" s="535"/>
      <c r="W143" s="535"/>
      <c r="X143" s="535"/>
      <c r="Y143" s="535"/>
      <c r="Z143" s="535"/>
      <c r="AA143" s="535"/>
      <c r="AB143" s="535"/>
      <c r="AC143" s="535"/>
      <c r="AD143" s="535"/>
      <c r="AE143" s="535"/>
      <c r="AF143" s="526"/>
      <c r="AG143" s="526"/>
      <c r="AH143" s="526"/>
      <c r="AI143" s="526"/>
      <c r="AJ143" s="526"/>
      <c r="AK143" s="526"/>
      <c r="AL143" s="526"/>
      <c r="AM143" s="526"/>
      <c r="AP143" s="242"/>
      <c r="AQ143" s="90"/>
      <c r="AR143" s="90"/>
    </row>
    <row r="144" spans="1:44">
      <c r="A144" s="360" t="s">
        <v>304</v>
      </c>
      <c r="B144" s="360"/>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360"/>
      <c r="AL144" s="360"/>
      <c r="AM144" s="360"/>
      <c r="AP144" s="242"/>
      <c r="AQ144" s="90"/>
      <c r="AR144" s="90"/>
    </row>
    <row r="145" spans="1:45">
      <c r="A145" s="360" t="s">
        <v>305</v>
      </c>
      <c r="B145" s="360"/>
      <c r="C145" s="360"/>
      <c r="D145" s="360"/>
      <c r="E145" s="360"/>
      <c r="F145" s="360"/>
      <c r="G145" s="360"/>
      <c r="H145" s="360"/>
      <c r="I145" s="360"/>
      <c r="J145" s="360"/>
      <c r="K145" s="360"/>
      <c r="L145" s="360"/>
      <c r="M145" s="360"/>
      <c r="N145" s="360"/>
      <c r="O145" s="360"/>
      <c r="P145" s="360"/>
      <c r="Q145" s="360"/>
      <c r="R145" s="360"/>
      <c r="S145" s="360"/>
      <c r="T145" s="360"/>
      <c r="U145" s="360"/>
      <c r="V145" s="360"/>
      <c r="W145" s="367"/>
      <c r="X145" s="360"/>
      <c r="Y145" s="360"/>
      <c r="Z145" s="360"/>
      <c r="AA145" s="360"/>
      <c r="AB145" s="360"/>
      <c r="AC145" s="360"/>
      <c r="AD145" s="360"/>
      <c r="AE145" s="360"/>
      <c r="AF145" s="360"/>
      <c r="AG145" s="360"/>
      <c r="AH145" s="360"/>
      <c r="AI145" s="360"/>
      <c r="AJ145" s="360"/>
      <c r="AK145" s="360"/>
      <c r="AL145" s="360"/>
      <c r="AM145" s="360"/>
      <c r="AP145" s="242"/>
      <c r="AQ145" s="90"/>
      <c r="AR145" s="90"/>
    </row>
    <row r="146" spans="1:45">
      <c r="A146" s="360"/>
      <c r="B146" s="360" t="s">
        <v>352</v>
      </c>
      <c r="C146" s="360"/>
      <c r="D146" s="360"/>
      <c r="E146" s="360"/>
      <c r="F146" s="360"/>
      <c r="G146" s="360"/>
      <c r="H146" s="360"/>
      <c r="I146" s="360"/>
      <c r="J146" s="360"/>
      <c r="K146" s="360"/>
      <c r="L146" s="360"/>
      <c r="M146" s="360"/>
      <c r="N146" s="360"/>
      <c r="O146" s="360"/>
      <c r="P146" s="360"/>
      <c r="Q146" s="360"/>
      <c r="R146" s="367"/>
      <c r="S146" s="521" t="s">
        <v>790</v>
      </c>
      <c r="T146" s="521"/>
      <c r="U146" s="522"/>
      <c r="V146" s="522"/>
      <c r="W146" s="367" t="s">
        <v>373</v>
      </c>
      <c r="X146" s="527"/>
      <c r="Y146" s="527"/>
      <c r="Z146" s="367" t="s">
        <v>382</v>
      </c>
      <c r="AA146" s="527"/>
      <c r="AB146" s="527"/>
      <c r="AC146" s="360" t="s">
        <v>399</v>
      </c>
      <c r="AD146" s="360"/>
      <c r="AE146" s="360"/>
      <c r="AF146" s="360"/>
      <c r="AG146" s="360"/>
      <c r="AH146" s="360"/>
      <c r="AI146" s="360"/>
      <c r="AJ146" s="360"/>
      <c r="AK146" s="360"/>
      <c r="AL146" s="360"/>
      <c r="AM146" s="360"/>
      <c r="AO146" s="78" t="str">
        <f>IF(OR(,U146="",X146="",AA146=""),"NG","OK")</f>
        <v>NG</v>
      </c>
      <c r="AP146" s="242" t="str">
        <f>IF(AO146="NG","調査日を入力してください。","")</f>
        <v>調査日を入力してください。</v>
      </c>
      <c r="AQ146" s="90"/>
      <c r="AR146" s="90"/>
    </row>
    <row r="147" spans="1:45" ht="2.25" customHeight="1">
      <c r="A147" s="360"/>
      <c r="B147" s="360"/>
      <c r="C147" s="360"/>
      <c r="D147" s="360"/>
      <c r="E147" s="360"/>
      <c r="F147" s="360"/>
      <c r="G147" s="360"/>
      <c r="H147" s="360"/>
      <c r="I147" s="360"/>
      <c r="J147" s="360"/>
      <c r="K147" s="360"/>
      <c r="L147" s="360"/>
      <c r="M147" s="360"/>
      <c r="N147" s="360"/>
      <c r="O147" s="360"/>
      <c r="P147" s="360"/>
      <c r="Q147" s="360"/>
      <c r="R147" s="360"/>
      <c r="S147" s="359"/>
      <c r="T147" s="359"/>
      <c r="U147" s="372"/>
      <c r="V147" s="359"/>
      <c r="W147" s="367"/>
      <c r="X147" s="359"/>
      <c r="Y147" s="359"/>
      <c r="Z147" s="367"/>
      <c r="AA147" s="364"/>
      <c r="AB147" s="364"/>
      <c r="AC147" s="360"/>
      <c r="AD147" s="360"/>
      <c r="AE147" s="360"/>
      <c r="AF147" s="360"/>
      <c r="AG147" s="360"/>
      <c r="AH147" s="360"/>
      <c r="AI147" s="360"/>
      <c r="AJ147" s="360"/>
      <c r="AK147" s="360"/>
      <c r="AL147" s="360"/>
      <c r="AM147" s="360"/>
      <c r="AP147" s="242" t="str">
        <f t="shared" ref="AP147:AP189" si="1">IF(AO147="NG","報告者氏名を入力してください。","")</f>
        <v/>
      </c>
      <c r="AQ147" s="90"/>
      <c r="AR147" s="90"/>
    </row>
    <row r="148" spans="1:45">
      <c r="A148" s="360"/>
      <c r="B148" s="360" t="s">
        <v>306</v>
      </c>
      <c r="C148" s="360"/>
      <c r="D148" s="360"/>
      <c r="E148" s="360"/>
      <c r="F148" s="360"/>
      <c r="G148" s="360"/>
      <c r="H148" s="360"/>
      <c r="I148" s="360"/>
      <c r="J148" s="360"/>
      <c r="K148" s="360"/>
      <c r="L148" s="360"/>
      <c r="M148" s="360"/>
      <c r="N148" s="98"/>
      <c r="O148" s="360" t="s">
        <v>400</v>
      </c>
      <c r="P148" s="360"/>
      <c r="Q148" s="360"/>
      <c r="R148" s="359" t="s">
        <v>75</v>
      </c>
      <c r="S148" s="508"/>
      <c r="T148" s="508"/>
      <c r="U148" s="508"/>
      <c r="V148" s="508"/>
      <c r="W148" s="367" t="s">
        <v>373</v>
      </c>
      <c r="X148" s="527"/>
      <c r="Y148" s="527"/>
      <c r="Z148" s="367" t="s">
        <v>382</v>
      </c>
      <c r="AA148" s="527"/>
      <c r="AB148" s="527"/>
      <c r="AC148" s="360" t="s">
        <v>419</v>
      </c>
      <c r="AD148" s="360"/>
      <c r="AE148" s="360"/>
      <c r="AF148" s="360"/>
      <c r="AG148" s="360"/>
      <c r="AH148" s="98"/>
      <c r="AI148" s="360" t="s">
        <v>278</v>
      </c>
      <c r="AJ148" s="360"/>
      <c r="AK148" s="360"/>
      <c r="AL148" s="360"/>
      <c r="AM148" s="360"/>
      <c r="AP148" s="242"/>
      <c r="AQ148" s="90"/>
      <c r="AR148" s="90"/>
    </row>
    <row r="149" spans="1:45" ht="2.25" customHeight="1">
      <c r="A149" s="360"/>
      <c r="B149" s="360"/>
      <c r="C149" s="360"/>
      <c r="D149" s="360"/>
      <c r="E149" s="360"/>
      <c r="F149" s="360"/>
      <c r="G149" s="360"/>
      <c r="H149" s="360"/>
      <c r="I149" s="360"/>
      <c r="J149" s="360"/>
      <c r="K149" s="360"/>
      <c r="L149" s="360"/>
      <c r="M149" s="360"/>
      <c r="N149" s="360"/>
      <c r="O149" s="360"/>
      <c r="P149" s="360"/>
      <c r="Q149" s="360"/>
      <c r="R149" s="367"/>
      <c r="S149" s="359"/>
      <c r="T149" s="359"/>
      <c r="U149" s="372"/>
      <c r="V149" s="359"/>
      <c r="W149" s="367"/>
      <c r="X149" s="359"/>
      <c r="Y149" s="359"/>
      <c r="Z149" s="367"/>
      <c r="AA149" s="364"/>
      <c r="AB149" s="364"/>
      <c r="AC149" s="360"/>
      <c r="AD149" s="360"/>
      <c r="AE149" s="360"/>
      <c r="AF149" s="360"/>
      <c r="AG149" s="360"/>
      <c r="AH149" s="360"/>
      <c r="AI149" s="360"/>
      <c r="AJ149" s="360"/>
      <c r="AK149" s="360"/>
      <c r="AL149" s="360"/>
      <c r="AM149" s="360"/>
      <c r="AP149" s="242"/>
      <c r="AQ149" s="90"/>
      <c r="AR149" s="90"/>
    </row>
    <row r="150" spans="1:45">
      <c r="A150" s="360"/>
      <c r="B150" s="360" t="s">
        <v>67</v>
      </c>
      <c r="C150" s="360"/>
      <c r="D150" s="360"/>
      <c r="E150" s="360"/>
      <c r="F150" s="360"/>
      <c r="G150" s="360"/>
      <c r="H150" s="360"/>
      <c r="I150" s="360"/>
      <c r="J150" s="360"/>
      <c r="K150" s="360"/>
      <c r="L150" s="360"/>
      <c r="M150" s="360"/>
      <c r="N150" s="98"/>
      <c r="O150" s="360" t="s">
        <v>400</v>
      </c>
      <c r="P150" s="360"/>
      <c r="Q150" s="360"/>
      <c r="R150" s="359" t="s">
        <v>75</v>
      </c>
      <c r="S150" s="508"/>
      <c r="T150" s="508"/>
      <c r="U150" s="508"/>
      <c r="V150" s="508"/>
      <c r="W150" s="367" t="s">
        <v>373</v>
      </c>
      <c r="X150" s="527"/>
      <c r="Y150" s="527"/>
      <c r="Z150" s="367" t="s">
        <v>382</v>
      </c>
      <c r="AA150" s="527"/>
      <c r="AB150" s="527"/>
      <c r="AC150" s="360" t="s">
        <v>419</v>
      </c>
      <c r="AD150" s="360"/>
      <c r="AE150" s="360"/>
      <c r="AF150" s="360"/>
      <c r="AG150" s="360"/>
      <c r="AH150" s="98"/>
      <c r="AI150" s="360" t="s">
        <v>278</v>
      </c>
      <c r="AJ150" s="360"/>
      <c r="AK150" s="360"/>
      <c r="AL150" s="360"/>
      <c r="AM150" s="360"/>
      <c r="AP150" s="242"/>
      <c r="AQ150" s="90"/>
      <c r="AR150" s="90"/>
    </row>
    <row r="151" spans="1:45" ht="2.25" customHeight="1">
      <c r="A151" s="360"/>
      <c r="B151" s="360"/>
      <c r="C151" s="360"/>
      <c r="D151" s="360"/>
      <c r="E151" s="360"/>
      <c r="F151" s="360"/>
      <c r="G151" s="360"/>
      <c r="H151" s="360"/>
      <c r="I151" s="360"/>
      <c r="J151" s="360"/>
      <c r="K151" s="360"/>
      <c r="L151" s="360"/>
      <c r="M151" s="360"/>
      <c r="N151" s="360"/>
      <c r="O151" s="360"/>
      <c r="P151" s="360"/>
      <c r="Q151" s="360"/>
      <c r="R151" s="367"/>
      <c r="S151" s="359"/>
      <c r="T151" s="359"/>
      <c r="U151" s="372"/>
      <c r="V151" s="359"/>
      <c r="W151" s="367"/>
      <c r="X151" s="359"/>
      <c r="Y151" s="359"/>
      <c r="Z151" s="367"/>
      <c r="AA151" s="364"/>
      <c r="AB151" s="364"/>
      <c r="AC151" s="360"/>
      <c r="AD151" s="360"/>
      <c r="AE151" s="360"/>
      <c r="AF151" s="360"/>
      <c r="AG151" s="360"/>
      <c r="AH151" s="360"/>
      <c r="AI151" s="360"/>
      <c r="AJ151" s="360"/>
      <c r="AK151" s="360"/>
      <c r="AL151" s="360"/>
      <c r="AM151" s="360"/>
      <c r="AP151" s="242"/>
      <c r="AQ151" s="90"/>
      <c r="AR151" s="90"/>
    </row>
    <row r="152" spans="1:45">
      <c r="A152" s="360"/>
      <c r="B152" s="360" t="s">
        <v>68</v>
      </c>
      <c r="C152" s="360"/>
      <c r="D152" s="360"/>
      <c r="E152" s="360"/>
      <c r="F152" s="360"/>
      <c r="G152" s="360"/>
      <c r="H152" s="360"/>
      <c r="I152" s="360"/>
      <c r="J152" s="360"/>
      <c r="K152" s="360"/>
      <c r="L152" s="360"/>
      <c r="M152" s="360"/>
      <c r="N152" s="98"/>
      <c r="O152" s="189" t="s">
        <v>400</v>
      </c>
      <c r="P152" s="360"/>
      <c r="Q152" s="360"/>
      <c r="R152" s="359" t="s">
        <v>75</v>
      </c>
      <c r="S152" s="508"/>
      <c r="T152" s="508"/>
      <c r="U152" s="508"/>
      <c r="V152" s="508"/>
      <c r="W152" s="367" t="s">
        <v>373</v>
      </c>
      <c r="X152" s="527"/>
      <c r="Y152" s="527"/>
      <c r="Z152" s="367" t="s">
        <v>382</v>
      </c>
      <c r="AA152" s="527"/>
      <c r="AB152" s="527"/>
      <c r="AC152" s="360" t="s">
        <v>419</v>
      </c>
      <c r="AD152" s="360"/>
      <c r="AE152" s="360"/>
      <c r="AF152" s="360"/>
      <c r="AG152" s="360"/>
      <c r="AH152" s="98"/>
      <c r="AI152" s="367" t="s">
        <v>278</v>
      </c>
      <c r="AJ152" s="360"/>
      <c r="AK152" s="360"/>
      <c r="AL152" s="360"/>
      <c r="AM152" s="360"/>
      <c r="AP152" s="242"/>
      <c r="AQ152" s="90"/>
      <c r="AR152" s="90"/>
    </row>
    <row r="153" spans="1:45" ht="2.25" customHeight="1">
      <c r="A153" s="360"/>
      <c r="B153" s="360"/>
      <c r="C153" s="360"/>
      <c r="D153" s="360"/>
      <c r="E153" s="360"/>
      <c r="F153" s="360"/>
      <c r="G153" s="360"/>
      <c r="H153" s="360"/>
      <c r="I153" s="360"/>
      <c r="J153" s="360"/>
      <c r="K153" s="360"/>
      <c r="L153" s="360"/>
      <c r="M153" s="360"/>
      <c r="N153" s="360"/>
      <c r="O153" s="360"/>
      <c r="P153" s="360"/>
      <c r="Q153" s="360"/>
      <c r="R153" s="367"/>
      <c r="S153" s="359"/>
      <c r="T153" s="359"/>
      <c r="U153" s="372"/>
      <c r="V153" s="359"/>
      <c r="W153" s="367"/>
      <c r="X153" s="359"/>
      <c r="Y153" s="359"/>
      <c r="Z153" s="367"/>
      <c r="AA153" s="359"/>
      <c r="AB153" s="359"/>
      <c r="AC153" s="360"/>
      <c r="AD153" s="360"/>
      <c r="AE153" s="360"/>
      <c r="AF153" s="360"/>
      <c r="AG153" s="360"/>
      <c r="AH153" s="360"/>
      <c r="AI153" s="367"/>
      <c r="AJ153" s="360"/>
      <c r="AK153" s="360"/>
      <c r="AL153" s="360"/>
      <c r="AM153" s="360"/>
      <c r="AP153" s="242"/>
      <c r="AQ153" s="90"/>
      <c r="AR153" s="90"/>
    </row>
    <row r="154" spans="1:45">
      <c r="A154" s="360"/>
      <c r="B154" s="360" t="s">
        <v>675</v>
      </c>
      <c r="C154" s="360"/>
      <c r="D154" s="360"/>
      <c r="E154" s="360"/>
      <c r="F154" s="360"/>
      <c r="G154" s="360"/>
      <c r="H154" s="360"/>
      <c r="I154" s="360"/>
      <c r="J154" s="360"/>
      <c r="K154" s="360"/>
      <c r="L154" s="360"/>
      <c r="M154" s="360"/>
      <c r="N154" s="98"/>
      <c r="O154" s="189" t="s">
        <v>400</v>
      </c>
      <c r="P154" s="360"/>
      <c r="Q154" s="360"/>
      <c r="R154" s="359" t="s">
        <v>75</v>
      </c>
      <c r="S154" s="508"/>
      <c r="T154" s="508"/>
      <c r="U154" s="508"/>
      <c r="V154" s="508"/>
      <c r="W154" s="367" t="s">
        <v>373</v>
      </c>
      <c r="X154" s="527"/>
      <c r="Y154" s="527"/>
      <c r="Z154" s="367" t="s">
        <v>382</v>
      </c>
      <c r="AA154" s="527"/>
      <c r="AB154" s="527"/>
      <c r="AC154" s="360" t="s">
        <v>419</v>
      </c>
      <c r="AD154" s="360"/>
      <c r="AE154" s="360"/>
      <c r="AF154" s="360"/>
      <c r="AG154" s="360"/>
      <c r="AH154" s="98"/>
      <c r="AI154" s="367" t="s">
        <v>278</v>
      </c>
      <c r="AJ154" s="360"/>
      <c r="AK154" s="360"/>
      <c r="AL154" s="360"/>
      <c r="AM154" s="360"/>
      <c r="AP154" s="242"/>
      <c r="AQ154" s="90"/>
      <c r="AR154" s="90"/>
    </row>
    <row r="155" spans="1:45" ht="2.25" customHeight="1">
      <c r="A155" s="95"/>
      <c r="B155" s="95"/>
      <c r="C155" s="95"/>
      <c r="D155" s="95"/>
      <c r="E155" s="95"/>
      <c r="F155" s="95"/>
      <c r="G155" s="95"/>
      <c r="H155" s="95"/>
      <c r="I155" s="95"/>
      <c r="J155" s="95"/>
      <c r="K155" s="95"/>
      <c r="L155" s="95"/>
      <c r="M155" s="95"/>
      <c r="N155" s="213"/>
      <c r="O155" s="95"/>
      <c r="P155" s="95"/>
      <c r="Q155" s="95"/>
      <c r="R155" s="95"/>
      <c r="S155" s="108"/>
      <c r="T155" s="95"/>
      <c r="U155" s="95"/>
      <c r="V155" s="95"/>
      <c r="W155" s="95"/>
      <c r="X155" s="95"/>
      <c r="Y155" s="95"/>
      <c r="Z155" s="108"/>
      <c r="AA155" s="108"/>
      <c r="AB155" s="95"/>
      <c r="AC155" s="95"/>
      <c r="AD155" s="95"/>
      <c r="AE155" s="95"/>
      <c r="AF155" s="95"/>
      <c r="AG155" s="95"/>
      <c r="AH155" s="213"/>
      <c r="AI155" s="95"/>
      <c r="AJ155" s="95"/>
      <c r="AK155" s="95"/>
      <c r="AL155" s="95"/>
      <c r="AM155" s="95"/>
      <c r="AP155" s="242"/>
      <c r="AQ155" s="90"/>
      <c r="AR155" s="90"/>
    </row>
    <row r="156" spans="1:45">
      <c r="A156" s="360" t="s">
        <v>307</v>
      </c>
      <c r="B156" s="360"/>
      <c r="C156" s="360"/>
      <c r="D156" s="360"/>
      <c r="E156" s="360"/>
      <c r="F156" s="360"/>
      <c r="G156" s="360"/>
      <c r="H156" s="360"/>
      <c r="I156" s="360"/>
      <c r="J156" s="360"/>
      <c r="K156" s="360"/>
      <c r="L156" s="360"/>
      <c r="M156" s="360"/>
      <c r="N156" s="360"/>
      <c r="O156" s="360"/>
      <c r="P156" s="360"/>
      <c r="Q156" s="360"/>
      <c r="R156" s="360"/>
      <c r="S156" s="360"/>
      <c r="T156" s="360"/>
      <c r="U156" s="360"/>
      <c r="V156" s="360"/>
      <c r="W156" s="360"/>
      <c r="X156" s="360"/>
      <c r="Y156" s="360"/>
      <c r="Z156" s="360"/>
      <c r="AA156" s="360"/>
      <c r="AB156" s="360"/>
      <c r="AC156" s="360"/>
      <c r="AD156" s="360"/>
      <c r="AE156" s="360"/>
      <c r="AF156" s="360"/>
      <c r="AG156" s="360"/>
      <c r="AH156" s="360"/>
      <c r="AI156" s="360"/>
      <c r="AJ156" s="360"/>
      <c r="AK156" s="360"/>
      <c r="AL156" s="360"/>
      <c r="AM156" s="360"/>
      <c r="AP156" s="242"/>
      <c r="AQ156" s="90"/>
      <c r="AR156" s="90"/>
    </row>
    <row r="157" spans="1:45">
      <c r="A157" s="360" t="s">
        <v>308</v>
      </c>
      <c r="B157" s="360"/>
      <c r="C157" s="360"/>
      <c r="D157" s="360"/>
      <c r="E157" s="360"/>
      <c r="F157" s="360"/>
      <c r="G157" s="360"/>
      <c r="H157" s="360"/>
      <c r="I157" s="360"/>
      <c r="J157" s="360"/>
      <c r="K157" s="360"/>
      <c r="L157" s="367"/>
      <c r="M157" s="367"/>
      <c r="N157" s="367"/>
      <c r="O157" s="367"/>
      <c r="P157" s="367"/>
      <c r="Q157" s="367"/>
      <c r="R157" s="367"/>
      <c r="S157" s="367"/>
      <c r="T157" s="367"/>
      <c r="U157" s="367"/>
      <c r="V157" s="367"/>
      <c r="W157" s="367"/>
      <c r="X157" s="367"/>
      <c r="Y157" s="367"/>
      <c r="Z157" s="367"/>
      <c r="AA157" s="367"/>
      <c r="AB157" s="367"/>
      <c r="AC157" s="367"/>
      <c r="AD157" s="367"/>
      <c r="AE157" s="367"/>
      <c r="AF157" s="367"/>
      <c r="AG157" s="367"/>
      <c r="AH157" s="367"/>
      <c r="AI157" s="367"/>
      <c r="AJ157" s="367"/>
      <c r="AK157" s="367"/>
      <c r="AL157" s="367"/>
      <c r="AM157" s="367"/>
      <c r="AP157" s="242"/>
      <c r="AQ157" s="90"/>
      <c r="AR157" s="90"/>
    </row>
    <row r="158" spans="1:45">
      <c r="A158" s="360"/>
      <c r="B158" s="360" t="s">
        <v>280</v>
      </c>
      <c r="C158" s="360"/>
      <c r="D158" s="360"/>
      <c r="E158" s="360"/>
      <c r="F158" s="360"/>
      <c r="G158" s="360"/>
      <c r="H158" s="360"/>
      <c r="I158" s="360"/>
      <c r="J158" s="360"/>
      <c r="K158" s="360"/>
      <c r="L158" s="112"/>
      <c r="M158" s="367" t="s">
        <v>281</v>
      </c>
      <c r="N158" s="367"/>
      <c r="O158" s="367"/>
      <c r="P158" s="367"/>
      <c r="Q158" s="367"/>
      <c r="R158" s="367"/>
      <c r="S158" s="367"/>
      <c r="T158" s="367"/>
      <c r="U158" s="359" t="s">
        <v>353</v>
      </c>
      <c r="V158" s="112"/>
      <c r="W158" s="367" t="s">
        <v>283</v>
      </c>
      <c r="X158" s="367"/>
      <c r="Y158" s="367"/>
      <c r="Z158" s="367"/>
      <c r="AA158" s="367"/>
      <c r="AB158" s="367"/>
      <c r="AC158" s="367"/>
      <c r="AD158" s="112"/>
      <c r="AE158" s="367" t="s">
        <v>268</v>
      </c>
      <c r="AF158" s="367"/>
      <c r="AG158" s="367"/>
      <c r="AH158" s="367"/>
      <c r="AI158" s="367"/>
      <c r="AJ158" s="367"/>
      <c r="AK158" s="367"/>
      <c r="AL158" s="367"/>
      <c r="AM158" s="367"/>
      <c r="AO158" s="71" t="str">
        <f>IF(L158=AD158,"NG",IF(AND(L158="",V158="レ"),"NG","OK"))</f>
        <v>NG</v>
      </c>
      <c r="AP158" s="242" t="str">
        <f>IF(AO158="NG","指摘の内容を正しく入力してください。","")</f>
        <v>指摘の内容を正しく入力してください。</v>
      </c>
      <c r="AQ158" s="90"/>
      <c r="AR158" s="90"/>
      <c r="AS158" s="88" t="str">
        <f>IF(AO158="NG","-",IF(AD158="レ","A",IF(AND(L158="レ",V158="レ"),"Aｷ",IF(AND(L158="レ",V158="",OR(L160="",R160="",U160="")),"C2","C1"))))</f>
        <v>-</v>
      </c>
    </row>
    <row r="159" spans="1:45" ht="27" customHeight="1">
      <c r="A159" s="360"/>
      <c r="B159" s="99" t="s">
        <v>284</v>
      </c>
      <c r="C159" s="360"/>
      <c r="D159" s="360"/>
      <c r="E159" s="360"/>
      <c r="F159" s="360"/>
      <c r="G159" s="360"/>
      <c r="H159" s="360"/>
      <c r="I159" s="360"/>
      <c r="J159" s="360"/>
      <c r="K159" s="360"/>
      <c r="L159" s="510"/>
      <c r="M159" s="511"/>
      <c r="N159" s="511"/>
      <c r="O159" s="511"/>
      <c r="P159" s="511"/>
      <c r="Q159" s="511"/>
      <c r="R159" s="511"/>
      <c r="S159" s="511"/>
      <c r="T159" s="511"/>
      <c r="U159" s="511"/>
      <c r="V159" s="511"/>
      <c r="W159" s="511"/>
      <c r="X159" s="511"/>
      <c r="Y159" s="511"/>
      <c r="Z159" s="511"/>
      <c r="AA159" s="511"/>
      <c r="AB159" s="511"/>
      <c r="AC159" s="511"/>
      <c r="AD159" s="511"/>
      <c r="AE159" s="511"/>
      <c r="AF159" s="511"/>
      <c r="AG159" s="511"/>
      <c r="AH159" s="511"/>
      <c r="AI159" s="511"/>
      <c r="AJ159" s="511"/>
      <c r="AK159" s="511"/>
      <c r="AL159" s="511"/>
      <c r="AM159" s="511"/>
      <c r="AO159" s="78" t="str">
        <f>IF(AND(L158="レ",V158="",L159=""),"NG","OK")</f>
        <v>OK</v>
      </c>
      <c r="AP159" s="242" t="str">
        <f>IF(AO159="NG","要是正の指摘がある場合は指摘の概要を入力してください。","")</f>
        <v/>
      </c>
      <c r="AQ159" s="90"/>
      <c r="AR159" s="90"/>
    </row>
    <row r="160" spans="1:45">
      <c r="A160" s="360"/>
      <c r="B160" s="360" t="s">
        <v>350</v>
      </c>
      <c r="C160" s="360"/>
      <c r="D160" s="360"/>
      <c r="E160" s="360"/>
      <c r="F160" s="360"/>
      <c r="G160" s="360"/>
      <c r="H160" s="360"/>
      <c r="I160" s="360"/>
      <c r="J160" s="360"/>
      <c r="K160" s="360"/>
      <c r="L160" s="112"/>
      <c r="M160" s="367" t="s">
        <v>401</v>
      </c>
      <c r="N160" s="367"/>
      <c r="O160" s="359" t="s">
        <v>75</v>
      </c>
      <c r="P160" s="521" t="s">
        <v>790</v>
      </c>
      <c r="Q160" s="521"/>
      <c r="R160" s="508"/>
      <c r="S160" s="508"/>
      <c r="T160" s="367" t="s">
        <v>373</v>
      </c>
      <c r="U160" s="522"/>
      <c r="V160" s="522"/>
      <c r="W160" s="367" t="s">
        <v>372</v>
      </c>
      <c r="X160" s="367" t="s">
        <v>404</v>
      </c>
      <c r="Y160" s="367"/>
      <c r="Z160" s="367"/>
      <c r="AA160" s="367"/>
      <c r="AB160" s="367"/>
      <c r="AC160" s="367"/>
      <c r="AD160" s="112"/>
      <c r="AE160" s="367" t="s">
        <v>269</v>
      </c>
      <c r="AF160" s="367"/>
      <c r="AG160" s="367"/>
      <c r="AH160" s="367"/>
      <c r="AI160" s="367"/>
      <c r="AJ160" s="367"/>
      <c r="AK160" s="367"/>
      <c r="AL160" s="367"/>
      <c r="AM160" s="367"/>
      <c r="AO160" s="78" t="str">
        <f>IF(AND(L160="レ",AD160="レ"),"NG",IF(AND(AD158="レ",L160="レ"),"NG",IF(AND(L158="レ",V158="",L160="",AD160=""),"NG","OK")))</f>
        <v>OK</v>
      </c>
      <c r="AP160" s="242" t="str">
        <f>IF(AO160="NG","改善予定の有無を正しく入力してください。","")</f>
        <v/>
      </c>
      <c r="AQ160" s="90"/>
      <c r="AR160" s="90"/>
    </row>
    <row r="161" spans="1:45">
      <c r="A161" s="360"/>
      <c r="B161" s="360"/>
      <c r="C161" s="360"/>
      <c r="D161" s="360"/>
      <c r="E161" s="360"/>
      <c r="F161" s="360"/>
      <c r="G161" s="360"/>
      <c r="H161" s="360"/>
      <c r="I161" s="360"/>
      <c r="J161" s="360"/>
      <c r="K161" s="360"/>
      <c r="L161" s="367"/>
      <c r="M161" s="367"/>
      <c r="N161" s="367"/>
      <c r="O161" s="367"/>
      <c r="P161" s="367"/>
      <c r="Q161" s="367"/>
      <c r="R161" s="367"/>
      <c r="S161" s="367"/>
      <c r="T161" s="367"/>
      <c r="U161" s="367"/>
      <c r="V161" s="367"/>
      <c r="W161" s="367"/>
      <c r="X161" s="367"/>
      <c r="Y161" s="367"/>
      <c r="Z161" s="367"/>
      <c r="AA161" s="367"/>
      <c r="AB161" s="367"/>
      <c r="AC161" s="367"/>
      <c r="AD161" s="367"/>
      <c r="AE161" s="367"/>
      <c r="AF161" s="367"/>
      <c r="AG161" s="367"/>
      <c r="AH161" s="367"/>
      <c r="AI161" s="367"/>
      <c r="AJ161" s="367"/>
      <c r="AK161" s="367"/>
      <c r="AL161" s="367"/>
      <c r="AM161" s="367"/>
      <c r="AO161" s="78" t="str">
        <f>IF(AND(L158="レ",V158="",OR(L160="",R160="",U160="")),"NG","OK")</f>
        <v>OK</v>
      </c>
      <c r="AP161" s="242" t="str">
        <f>IF(AO161="NG","要是正の指摘（既存不適格を除く）がある場合は改善予定をご検討のうえ提出してください。","")</f>
        <v/>
      </c>
      <c r="AQ161" s="90"/>
      <c r="AR161" s="90"/>
    </row>
    <row r="162" spans="1:45">
      <c r="A162" s="360" t="s">
        <v>309</v>
      </c>
      <c r="B162" s="360"/>
      <c r="C162" s="360"/>
      <c r="D162" s="360"/>
      <c r="E162" s="360"/>
      <c r="F162" s="360"/>
      <c r="G162" s="360"/>
      <c r="H162" s="360"/>
      <c r="I162" s="360"/>
      <c r="J162" s="360"/>
      <c r="K162" s="360"/>
      <c r="L162" s="367"/>
      <c r="M162" s="367"/>
      <c r="N162" s="367"/>
      <c r="O162" s="367"/>
      <c r="P162" s="367"/>
      <c r="Q162" s="367"/>
      <c r="R162" s="367"/>
      <c r="S162" s="367"/>
      <c r="T162" s="367"/>
      <c r="U162" s="367"/>
      <c r="V162" s="367"/>
      <c r="W162" s="367"/>
      <c r="X162" s="367"/>
      <c r="Y162" s="367"/>
      <c r="Z162" s="367"/>
      <c r="AA162" s="367"/>
      <c r="AB162" s="367"/>
      <c r="AC162" s="367"/>
      <c r="AD162" s="367"/>
      <c r="AE162" s="367"/>
      <c r="AF162" s="367"/>
      <c r="AG162" s="367"/>
      <c r="AH162" s="367"/>
      <c r="AI162" s="367"/>
      <c r="AJ162" s="367"/>
      <c r="AK162" s="367"/>
      <c r="AL162" s="367"/>
      <c r="AM162" s="367"/>
      <c r="AP162" s="242"/>
      <c r="AQ162" s="90"/>
      <c r="AR162" s="90"/>
    </row>
    <row r="163" spans="1:45">
      <c r="A163" s="360"/>
      <c r="B163" s="360" t="s">
        <v>280</v>
      </c>
      <c r="C163" s="360"/>
      <c r="D163" s="360"/>
      <c r="E163" s="360"/>
      <c r="F163" s="360"/>
      <c r="G163" s="360"/>
      <c r="H163" s="360"/>
      <c r="I163" s="360"/>
      <c r="J163" s="360"/>
      <c r="K163" s="360"/>
      <c r="L163" s="112"/>
      <c r="M163" s="367" t="s">
        <v>281</v>
      </c>
      <c r="N163" s="367"/>
      <c r="O163" s="367"/>
      <c r="P163" s="367"/>
      <c r="Q163" s="367"/>
      <c r="R163" s="367"/>
      <c r="S163" s="367"/>
      <c r="T163" s="367"/>
      <c r="U163" s="359" t="s">
        <v>353</v>
      </c>
      <c r="V163" s="112"/>
      <c r="W163" s="367" t="s">
        <v>283</v>
      </c>
      <c r="X163" s="367"/>
      <c r="Y163" s="367"/>
      <c r="Z163" s="367"/>
      <c r="AA163" s="367"/>
      <c r="AB163" s="367"/>
      <c r="AC163" s="367"/>
      <c r="AD163" s="112"/>
      <c r="AE163" s="367" t="s">
        <v>268</v>
      </c>
      <c r="AF163" s="367"/>
      <c r="AG163" s="367"/>
      <c r="AH163" s="367"/>
      <c r="AI163" s="367"/>
      <c r="AJ163" s="367"/>
      <c r="AK163" s="367"/>
      <c r="AL163" s="367"/>
      <c r="AM163" s="367"/>
      <c r="AO163" s="71" t="str">
        <f>IF(L163=AD163,"NG",IF(AND(L163="",V163="レ"),"NG","OK"))</f>
        <v>NG</v>
      </c>
      <c r="AP163" s="242" t="str">
        <f>IF(AO163="NG","指摘の内容を正しく入力してください。","")</f>
        <v>指摘の内容を正しく入力してください。</v>
      </c>
      <c r="AQ163" s="90"/>
      <c r="AR163" s="90"/>
      <c r="AS163" s="88" t="str">
        <f>IF(AO163="NG","-",IF(AD163="レ","A",IF(AND(L163="レ",V163="レ"),"Aｷ",IF(AND(L163="レ",V163="",OR(L165="",R165="",U165="")),"C2","C1"))))</f>
        <v>-</v>
      </c>
    </row>
    <row r="164" spans="1:45" ht="27" customHeight="1">
      <c r="A164" s="360"/>
      <c r="B164" s="99" t="s">
        <v>284</v>
      </c>
      <c r="C164" s="360"/>
      <c r="D164" s="360"/>
      <c r="E164" s="360"/>
      <c r="F164" s="360"/>
      <c r="G164" s="360"/>
      <c r="H164" s="360"/>
      <c r="I164" s="360"/>
      <c r="J164" s="360"/>
      <c r="K164" s="360"/>
      <c r="L164" s="510"/>
      <c r="M164" s="511"/>
      <c r="N164" s="511"/>
      <c r="O164" s="511"/>
      <c r="P164" s="511"/>
      <c r="Q164" s="511"/>
      <c r="R164" s="511"/>
      <c r="S164" s="511"/>
      <c r="T164" s="511"/>
      <c r="U164" s="511"/>
      <c r="V164" s="511"/>
      <c r="W164" s="511"/>
      <c r="X164" s="511"/>
      <c r="Y164" s="511"/>
      <c r="Z164" s="511"/>
      <c r="AA164" s="511"/>
      <c r="AB164" s="511"/>
      <c r="AC164" s="511"/>
      <c r="AD164" s="511"/>
      <c r="AE164" s="511"/>
      <c r="AF164" s="511"/>
      <c r="AG164" s="511"/>
      <c r="AH164" s="511"/>
      <c r="AI164" s="511"/>
      <c r="AJ164" s="511"/>
      <c r="AK164" s="511"/>
      <c r="AL164" s="511"/>
      <c r="AM164" s="511"/>
      <c r="AO164" s="78" t="str">
        <f>IF(AND(L163="レ",V163="",L164=""),"NG","OK")</f>
        <v>OK</v>
      </c>
      <c r="AP164" s="242" t="str">
        <f>IF(AO164="NG","要是正の指摘がある場合は指摘の概要を入力してください。","")</f>
        <v/>
      </c>
      <c r="AQ164" s="90"/>
      <c r="AR164" s="90"/>
    </row>
    <row r="165" spans="1:45">
      <c r="A165" s="360"/>
      <c r="B165" s="360" t="s">
        <v>350</v>
      </c>
      <c r="C165" s="360"/>
      <c r="D165" s="360"/>
      <c r="E165" s="360"/>
      <c r="F165" s="360"/>
      <c r="G165" s="360"/>
      <c r="H165" s="360"/>
      <c r="I165" s="360"/>
      <c r="J165" s="360"/>
      <c r="K165" s="360"/>
      <c r="L165" s="112"/>
      <c r="M165" s="367" t="s">
        <v>401</v>
      </c>
      <c r="N165" s="367"/>
      <c r="O165" s="359" t="s">
        <v>75</v>
      </c>
      <c r="P165" s="521" t="s">
        <v>790</v>
      </c>
      <c r="Q165" s="521"/>
      <c r="R165" s="508"/>
      <c r="S165" s="508"/>
      <c r="T165" s="367" t="s">
        <v>373</v>
      </c>
      <c r="U165" s="522"/>
      <c r="V165" s="522"/>
      <c r="W165" s="367" t="s">
        <v>372</v>
      </c>
      <c r="X165" s="367" t="s">
        <v>404</v>
      </c>
      <c r="Y165" s="367"/>
      <c r="Z165" s="367"/>
      <c r="AA165" s="367"/>
      <c r="AB165" s="367"/>
      <c r="AC165" s="367"/>
      <c r="AD165" s="112"/>
      <c r="AE165" s="367" t="s">
        <v>269</v>
      </c>
      <c r="AF165" s="367"/>
      <c r="AG165" s="367"/>
      <c r="AH165" s="367"/>
      <c r="AI165" s="367"/>
      <c r="AJ165" s="367"/>
      <c r="AK165" s="367"/>
      <c r="AL165" s="367"/>
      <c r="AM165" s="367"/>
      <c r="AO165" s="78" t="str">
        <f>IF(AND(L165="レ",AD165="レ"),"NG",IF(AND(AD163="レ",L165="レ"),"NG",IF(AND(L163="レ",V163="",L165="",AD165=""),"NG","OK")))</f>
        <v>OK</v>
      </c>
      <c r="AP165" s="242" t="str">
        <f>IF(AO165="NG","改善予定の有無を正しく入力してください。","")</f>
        <v/>
      </c>
      <c r="AQ165" s="90"/>
      <c r="AR165" s="90"/>
    </row>
    <row r="166" spans="1:45">
      <c r="A166" s="360"/>
      <c r="B166" s="360"/>
      <c r="C166" s="360"/>
      <c r="D166" s="360"/>
      <c r="E166" s="360"/>
      <c r="F166" s="360"/>
      <c r="G166" s="360"/>
      <c r="H166" s="360"/>
      <c r="I166" s="360"/>
      <c r="J166" s="360"/>
      <c r="K166" s="360"/>
      <c r="L166" s="367"/>
      <c r="M166" s="367"/>
      <c r="N166" s="367"/>
      <c r="O166" s="367"/>
      <c r="P166" s="367"/>
      <c r="Q166" s="367"/>
      <c r="R166" s="367"/>
      <c r="S166" s="367"/>
      <c r="T166" s="367"/>
      <c r="U166" s="367"/>
      <c r="V166" s="367"/>
      <c r="W166" s="367"/>
      <c r="X166" s="367"/>
      <c r="Y166" s="367"/>
      <c r="Z166" s="367"/>
      <c r="AA166" s="367"/>
      <c r="AB166" s="367"/>
      <c r="AC166" s="367"/>
      <c r="AD166" s="367"/>
      <c r="AE166" s="367"/>
      <c r="AF166" s="367"/>
      <c r="AG166" s="367"/>
      <c r="AH166" s="367"/>
      <c r="AI166" s="367"/>
      <c r="AJ166" s="367"/>
      <c r="AK166" s="367"/>
      <c r="AL166" s="367"/>
      <c r="AM166" s="367"/>
      <c r="AO166" s="78" t="str">
        <f>IF(AND(L163="レ",V163="",OR(L165="",R165="",U165="")),"NG","OK")</f>
        <v>OK</v>
      </c>
      <c r="AP166" s="242" t="str">
        <f>IF(AO166="NG","要是正の指摘（既存不適格を除く）がある場合は改善予定をご検討のうえ提出してください。","")</f>
        <v/>
      </c>
      <c r="AQ166" s="90"/>
      <c r="AR166" s="90"/>
    </row>
    <row r="167" spans="1:45">
      <c r="A167" s="360" t="s">
        <v>310</v>
      </c>
      <c r="B167" s="360"/>
      <c r="C167" s="360"/>
      <c r="D167" s="360"/>
      <c r="E167" s="360"/>
      <c r="F167" s="360"/>
      <c r="G167" s="360"/>
      <c r="H167" s="360"/>
      <c r="I167" s="360"/>
      <c r="J167" s="360"/>
      <c r="K167" s="360"/>
      <c r="L167" s="367"/>
      <c r="M167" s="367"/>
      <c r="N167" s="367"/>
      <c r="O167" s="367"/>
      <c r="P167" s="367"/>
      <c r="Q167" s="367"/>
      <c r="R167" s="367"/>
      <c r="S167" s="367"/>
      <c r="T167" s="367"/>
      <c r="U167" s="367"/>
      <c r="V167" s="367"/>
      <c r="W167" s="367"/>
      <c r="X167" s="367"/>
      <c r="Y167" s="367"/>
      <c r="Z167" s="367"/>
      <c r="AA167" s="367"/>
      <c r="AB167" s="367"/>
      <c r="AC167" s="367"/>
      <c r="AD167" s="367"/>
      <c r="AE167" s="367"/>
      <c r="AF167" s="367"/>
      <c r="AG167" s="367"/>
      <c r="AH167" s="367"/>
      <c r="AI167" s="367"/>
      <c r="AJ167" s="367"/>
      <c r="AK167" s="367"/>
      <c r="AL167" s="367"/>
      <c r="AM167" s="367"/>
      <c r="AP167" s="242"/>
      <c r="AQ167" s="90"/>
      <c r="AR167" s="90"/>
    </row>
    <row r="168" spans="1:45">
      <c r="A168" s="360"/>
      <c r="B168" s="360" t="s">
        <v>280</v>
      </c>
      <c r="C168" s="360"/>
      <c r="D168" s="360"/>
      <c r="E168" s="360"/>
      <c r="F168" s="360"/>
      <c r="G168" s="360"/>
      <c r="H168" s="360"/>
      <c r="I168" s="360"/>
      <c r="J168" s="360"/>
      <c r="K168" s="360"/>
      <c r="L168" s="112"/>
      <c r="M168" s="367" t="s">
        <v>281</v>
      </c>
      <c r="N168" s="367"/>
      <c r="O168" s="367"/>
      <c r="P168" s="367"/>
      <c r="Q168" s="367"/>
      <c r="R168" s="367"/>
      <c r="S168" s="367"/>
      <c r="T168" s="367"/>
      <c r="U168" s="359" t="s">
        <v>353</v>
      </c>
      <c r="V168" s="112"/>
      <c r="W168" s="367" t="s">
        <v>283</v>
      </c>
      <c r="X168" s="367"/>
      <c r="Y168" s="367"/>
      <c r="Z168" s="367"/>
      <c r="AA168" s="367"/>
      <c r="AB168" s="367"/>
      <c r="AC168" s="367"/>
      <c r="AD168" s="112"/>
      <c r="AE168" s="367" t="s">
        <v>268</v>
      </c>
      <c r="AF168" s="367"/>
      <c r="AG168" s="367"/>
      <c r="AH168" s="367"/>
      <c r="AI168" s="367"/>
      <c r="AJ168" s="367"/>
      <c r="AK168" s="367"/>
      <c r="AL168" s="367"/>
      <c r="AM168" s="367"/>
      <c r="AO168" s="71" t="str">
        <f>IF(L168=AD168,"NG",IF(AND(L168="",V168="レ"),"NG","OK"))</f>
        <v>NG</v>
      </c>
      <c r="AP168" s="242" t="str">
        <f>IF(AO168="NG","指摘の内容を正しく入力してください。","")</f>
        <v>指摘の内容を正しく入力してください。</v>
      </c>
      <c r="AQ168" s="90"/>
      <c r="AR168" s="90"/>
      <c r="AS168" s="88" t="str">
        <f>IF(AO168="NG","-",IF(AD168="レ","A",IF(AND(L168="レ",V168="レ"),"Aｷ",IF(AND(L168="レ",V168="",OR(L170="",R170="",U170="")),"C2","C1"))))</f>
        <v>-</v>
      </c>
    </row>
    <row r="169" spans="1:45" ht="27" customHeight="1">
      <c r="A169" s="360"/>
      <c r="B169" s="99" t="s">
        <v>284</v>
      </c>
      <c r="C169" s="360"/>
      <c r="D169" s="360"/>
      <c r="E169" s="360"/>
      <c r="F169" s="360"/>
      <c r="G169" s="360"/>
      <c r="H169" s="360"/>
      <c r="I169" s="360"/>
      <c r="J169" s="360"/>
      <c r="K169" s="360"/>
      <c r="L169" s="510"/>
      <c r="M169" s="511"/>
      <c r="N169" s="511"/>
      <c r="O169" s="511"/>
      <c r="P169" s="511"/>
      <c r="Q169" s="511"/>
      <c r="R169" s="511"/>
      <c r="S169" s="511"/>
      <c r="T169" s="511"/>
      <c r="U169" s="511"/>
      <c r="V169" s="511"/>
      <c r="W169" s="511"/>
      <c r="X169" s="511"/>
      <c r="Y169" s="511"/>
      <c r="Z169" s="511"/>
      <c r="AA169" s="511"/>
      <c r="AB169" s="511"/>
      <c r="AC169" s="511"/>
      <c r="AD169" s="511"/>
      <c r="AE169" s="511"/>
      <c r="AF169" s="511"/>
      <c r="AG169" s="511"/>
      <c r="AH169" s="511"/>
      <c r="AI169" s="511"/>
      <c r="AJ169" s="511"/>
      <c r="AK169" s="511"/>
      <c r="AL169" s="511"/>
      <c r="AM169" s="511"/>
      <c r="AO169" s="78" t="str">
        <f>IF(AND(L168="レ",V168="",L169=""),"NG","OK")</f>
        <v>OK</v>
      </c>
      <c r="AP169" s="242" t="str">
        <f>IF(AO169="NG","要是正の指摘がある場合は指摘の概要を入力してください。","")</f>
        <v/>
      </c>
      <c r="AQ169" s="90"/>
      <c r="AR169" s="90"/>
    </row>
    <row r="170" spans="1:45">
      <c r="A170" s="360"/>
      <c r="B170" s="360" t="s">
        <v>350</v>
      </c>
      <c r="C170" s="360"/>
      <c r="D170" s="360"/>
      <c r="E170" s="360"/>
      <c r="F170" s="360"/>
      <c r="G170" s="360"/>
      <c r="H170" s="360"/>
      <c r="I170" s="360"/>
      <c r="J170" s="360"/>
      <c r="K170" s="360"/>
      <c r="L170" s="112"/>
      <c r="M170" s="367" t="s">
        <v>401</v>
      </c>
      <c r="N170" s="367"/>
      <c r="O170" s="359" t="s">
        <v>75</v>
      </c>
      <c r="P170" s="521" t="s">
        <v>790</v>
      </c>
      <c r="Q170" s="521"/>
      <c r="R170" s="508"/>
      <c r="S170" s="508"/>
      <c r="T170" s="367" t="s">
        <v>373</v>
      </c>
      <c r="U170" s="522"/>
      <c r="V170" s="522"/>
      <c r="W170" s="367" t="s">
        <v>372</v>
      </c>
      <c r="X170" s="367" t="s">
        <v>404</v>
      </c>
      <c r="Y170" s="367"/>
      <c r="Z170" s="367"/>
      <c r="AA170" s="367"/>
      <c r="AB170" s="367"/>
      <c r="AC170" s="367"/>
      <c r="AD170" s="112"/>
      <c r="AE170" s="367" t="s">
        <v>269</v>
      </c>
      <c r="AF170" s="367"/>
      <c r="AG170" s="367"/>
      <c r="AH170" s="367"/>
      <c r="AI170" s="367"/>
      <c r="AJ170" s="367"/>
      <c r="AK170" s="367"/>
      <c r="AL170" s="367"/>
      <c r="AM170" s="367"/>
      <c r="AO170" s="78" t="str">
        <f>IF(AND(L170="レ",AD170="レ"),"NG",IF(AND(AD168="レ",L170="レ"),"NG",IF(AND(L168="レ",V168="",L170="",AD170=""),"NG","OK")))</f>
        <v>OK</v>
      </c>
      <c r="AP170" s="242" t="str">
        <f>IF(AO170="NG","改善予定の有無を正しく入力してください。","")</f>
        <v/>
      </c>
      <c r="AQ170" s="90"/>
      <c r="AR170" s="90"/>
    </row>
    <row r="171" spans="1:45">
      <c r="A171" s="360"/>
      <c r="B171" s="360"/>
      <c r="C171" s="360"/>
      <c r="D171" s="360"/>
      <c r="E171" s="360"/>
      <c r="F171" s="360"/>
      <c r="G171" s="360"/>
      <c r="H171" s="360"/>
      <c r="I171" s="360"/>
      <c r="J171" s="360"/>
      <c r="K171" s="360"/>
      <c r="L171" s="367"/>
      <c r="M171" s="367"/>
      <c r="N171" s="367"/>
      <c r="O171" s="367"/>
      <c r="P171" s="367"/>
      <c r="Q171" s="367"/>
      <c r="R171" s="367"/>
      <c r="S171" s="367"/>
      <c r="T171" s="367"/>
      <c r="U171" s="367"/>
      <c r="V171" s="367"/>
      <c r="W171" s="367"/>
      <c r="X171" s="367"/>
      <c r="Y171" s="367"/>
      <c r="Z171" s="367"/>
      <c r="AA171" s="367"/>
      <c r="AB171" s="367"/>
      <c r="AC171" s="367"/>
      <c r="AD171" s="367"/>
      <c r="AE171" s="367"/>
      <c r="AF171" s="367"/>
      <c r="AG171" s="367"/>
      <c r="AH171" s="367"/>
      <c r="AI171" s="367"/>
      <c r="AJ171" s="367"/>
      <c r="AK171" s="367"/>
      <c r="AL171" s="367"/>
      <c r="AM171" s="367"/>
      <c r="AO171" s="78" t="str">
        <f>IF(AND(L168="レ",V168="",OR(L170="",R170="",U170="")),"NG","OK")</f>
        <v>OK</v>
      </c>
      <c r="AP171" s="242" t="str">
        <f>IF(AO171="NG","要是正の指摘（既存不適格を除く）がある場合は改善予定をご検討のうえ提出してください。","")</f>
        <v/>
      </c>
      <c r="AQ171" s="90"/>
      <c r="AR171" s="90"/>
    </row>
    <row r="172" spans="1:45">
      <c r="A172" s="360" t="s">
        <v>311</v>
      </c>
      <c r="B172" s="360"/>
      <c r="C172" s="360"/>
      <c r="D172" s="360"/>
      <c r="E172" s="360"/>
      <c r="F172" s="360"/>
      <c r="G172" s="360"/>
      <c r="H172" s="360"/>
      <c r="I172" s="360"/>
      <c r="J172" s="360"/>
      <c r="K172" s="360"/>
      <c r="L172" s="367"/>
      <c r="M172" s="367"/>
      <c r="N172" s="367"/>
      <c r="O172" s="367"/>
      <c r="P172" s="367"/>
      <c r="Q172" s="367"/>
      <c r="R172" s="367"/>
      <c r="S172" s="367"/>
      <c r="T172" s="367"/>
      <c r="U172" s="367"/>
      <c r="V172" s="367"/>
      <c r="W172" s="367"/>
      <c r="X172" s="367"/>
      <c r="Y172" s="367"/>
      <c r="Z172" s="367"/>
      <c r="AA172" s="367"/>
      <c r="AB172" s="367"/>
      <c r="AC172" s="367"/>
      <c r="AD172" s="367"/>
      <c r="AE172" s="367"/>
      <c r="AF172" s="367"/>
      <c r="AG172" s="367"/>
      <c r="AH172" s="367"/>
      <c r="AI172" s="367"/>
      <c r="AJ172" s="367"/>
      <c r="AK172" s="367"/>
      <c r="AL172" s="367"/>
      <c r="AM172" s="367"/>
      <c r="AP172" s="242"/>
      <c r="AQ172" s="90"/>
      <c r="AR172" s="90"/>
    </row>
    <row r="173" spans="1:45">
      <c r="A173" s="360"/>
      <c r="B173" s="360" t="s">
        <v>280</v>
      </c>
      <c r="C173" s="360"/>
      <c r="D173" s="360"/>
      <c r="E173" s="360"/>
      <c r="F173" s="360"/>
      <c r="G173" s="360"/>
      <c r="H173" s="360"/>
      <c r="I173" s="360"/>
      <c r="J173" s="360"/>
      <c r="K173" s="360"/>
      <c r="L173" s="112"/>
      <c r="M173" s="367" t="s">
        <v>281</v>
      </c>
      <c r="N173" s="367"/>
      <c r="O173" s="367"/>
      <c r="P173" s="367"/>
      <c r="Q173" s="367"/>
      <c r="R173" s="367"/>
      <c r="S173" s="367"/>
      <c r="T173" s="367"/>
      <c r="U173" s="359" t="s">
        <v>353</v>
      </c>
      <c r="V173" s="112"/>
      <c r="W173" s="367" t="s">
        <v>283</v>
      </c>
      <c r="X173" s="367"/>
      <c r="Y173" s="367"/>
      <c r="Z173" s="367"/>
      <c r="AA173" s="367"/>
      <c r="AB173" s="367"/>
      <c r="AC173" s="367"/>
      <c r="AD173" s="112"/>
      <c r="AE173" s="367" t="s">
        <v>268</v>
      </c>
      <c r="AF173" s="367"/>
      <c r="AG173" s="367"/>
      <c r="AH173" s="367"/>
      <c r="AI173" s="367"/>
      <c r="AJ173" s="367"/>
      <c r="AK173" s="367"/>
      <c r="AL173" s="367"/>
      <c r="AM173" s="367"/>
      <c r="AO173" s="71" t="str">
        <f>IF(L173=AD173,"NG",IF(AND(L173="",V173="レ"),"NG","OK"))</f>
        <v>NG</v>
      </c>
      <c r="AP173" s="242" t="str">
        <f>IF(AO173="NG","指摘の内容を正しく入力してください。","")</f>
        <v>指摘の内容を正しく入力してください。</v>
      </c>
      <c r="AQ173" s="90"/>
      <c r="AR173" s="90"/>
      <c r="AS173" s="88" t="str">
        <f>IF(AO173="NG","-",IF(AD173="レ","A",IF(AND(L173="レ",V173="レ"),"Aｷ",IF(AND(L173="レ",V173="",OR(L175="",R175="",U175="")),"C2","C1"))))</f>
        <v>-</v>
      </c>
    </row>
    <row r="174" spans="1:45" ht="27" customHeight="1">
      <c r="A174" s="360"/>
      <c r="B174" s="99" t="s">
        <v>284</v>
      </c>
      <c r="C174" s="360"/>
      <c r="D174" s="360"/>
      <c r="E174" s="360"/>
      <c r="F174" s="360"/>
      <c r="G174" s="360"/>
      <c r="H174" s="360"/>
      <c r="I174" s="360"/>
      <c r="J174" s="360"/>
      <c r="K174" s="360"/>
      <c r="L174" s="510"/>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1"/>
      <c r="AK174" s="511"/>
      <c r="AL174" s="511"/>
      <c r="AM174" s="511"/>
      <c r="AO174" s="78" t="str">
        <f>IF(AND(L173="レ",V173="",L174=""),"NG","OK")</f>
        <v>OK</v>
      </c>
      <c r="AP174" s="242" t="str">
        <f>IF(AO174="NG","要是正の指摘がある場合は指摘の概要を入力してください。","")</f>
        <v/>
      </c>
      <c r="AQ174" s="90"/>
      <c r="AR174" s="90"/>
    </row>
    <row r="175" spans="1:45">
      <c r="A175" s="360"/>
      <c r="B175" s="360" t="s">
        <v>350</v>
      </c>
      <c r="C175" s="360"/>
      <c r="D175" s="360"/>
      <c r="E175" s="360"/>
      <c r="F175" s="360"/>
      <c r="G175" s="360"/>
      <c r="H175" s="360"/>
      <c r="I175" s="360"/>
      <c r="J175" s="360"/>
      <c r="K175" s="360"/>
      <c r="L175" s="112"/>
      <c r="M175" s="367" t="s">
        <v>401</v>
      </c>
      <c r="N175" s="367"/>
      <c r="O175" s="359" t="s">
        <v>75</v>
      </c>
      <c r="P175" s="521" t="s">
        <v>790</v>
      </c>
      <c r="Q175" s="521"/>
      <c r="R175" s="508"/>
      <c r="S175" s="508"/>
      <c r="T175" s="367" t="s">
        <v>373</v>
      </c>
      <c r="U175" s="522"/>
      <c r="V175" s="522"/>
      <c r="W175" s="367" t="s">
        <v>372</v>
      </c>
      <c r="X175" s="367" t="s">
        <v>404</v>
      </c>
      <c r="Y175" s="367"/>
      <c r="Z175" s="367"/>
      <c r="AA175" s="367"/>
      <c r="AB175" s="367"/>
      <c r="AC175" s="367"/>
      <c r="AD175" s="112"/>
      <c r="AE175" s="367" t="s">
        <v>269</v>
      </c>
      <c r="AF175" s="367"/>
      <c r="AG175" s="367"/>
      <c r="AH175" s="367"/>
      <c r="AI175" s="367"/>
      <c r="AJ175" s="367"/>
      <c r="AK175" s="367"/>
      <c r="AL175" s="367"/>
      <c r="AM175" s="367"/>
      <c r="AO175" s="78" t="str">
        <f>IF(AND(L175="レ",AD175="レ"),"NG",IF(AND(AD173="レ",L175="レ"),"NG",IF(AND(L173="レ",V173="",L175="",AD175=""),"NG","OK")))</f>
        <v>OK</v>
      </c>
      <c r="AP175" s="242" t="str">
        <f>IF(AO175="NG","改善予定の有無を正しく入力してください。","")</f>
        <v/>
      </c>
      <c r="AQ175" s="90"/>
      <c r="AR175" s="90"/>
    </row>
    <row r="176" spans="1:45">
      <c r="A176" s="360"/>
      <c r="B176" s="360"/>
      <c r="C176" s="360"/>
      <c r="D176" s="360"/>
      <c r="E176" s="360"/>
      <c r="F176" s="360"/>
      <c r="G176" s="360"/>
      <c r="H176" s="360"/>
      <c r="I176" s="360"/>
      <c r="J176" s="360"/>
      <c r="K176" s="360"/>
      <c r="L176" s="367"/>
      <c r="M176" s="367"/>
      <c r="N176" s="367"/>
      <c r="O176" s="367"/>
      <c r="P176" s="367"/>
      <c r="Q176" s="367"/>
      <c r="R176" s="367"/>
      <c r="S176" s="367"/>
      <c r="T176" s="367"/>
      <c r="U176" s="367"/>
      <c r="V176" s="367"/>
      <c r="W176" s="367"/>
      <c r="X176" s="367"/>
      <c r="Y176" s="367"/>
      <c r="Z176" s="367"/>
      <c r="AA176" s="367"/>
      <c r="AB176" s="367"/>
      <c r="AC176" s="367"/>
      <c r="AD176" s="367"/>
      <c r="AE176" s="367"/>
      <c r="AF176" s="367"/>
      <c r="AG176" s="367"/>
      <c r="AH176" s="367"/>
      <c r="AI176" s="367"/>
      <c r="AJ176" s="367"/>
      <c r="AK176" s="367"/>
      <c r="AL176" s="367"/>
      <c r="AM176" s="367"/>
      <c r="AO176" s="78" t="str">
        <f>IF(AND(L173="レ",V173="",OR(L175="",R175="",U175="")),"NG","OK")</f>
        <v>OK</v>
      </c>
      <c r="AP176" s="242" t="str">
        <f>IF(AO176="NG","要是正の指摘（既存不適格を除く）がある場合は改善予定をご検討のうえ提出してください。","")</f>
        <v/>
      </c>
      <c r="AQ176" s="90"/>
      <c r="AR176" s="90"/>
    </row>
    <row r="177" spans="1:46">
      <c r="A177" s="360" t="s">
        <v>312</v>
      </c>
      <c r="B177" s="360"/>
      <c r="C177" s="360"/>
      <c r="D177" s="360"/>
      <c r="E177" s="360"/>
      <c r="F177" s="360"/>
      <c r="G177" s="360"/>
      <c r="H177" s="360"/>
      <c r="I177" s="360"/>
      <c r="J177" s="360"/>
      <c r="K177" s="360"/>
      <c r="L177" s="367"/>
      <c r="M177" s="367"/>
      <c r="N177" s="367"/>
      <c r="O177" s="367"/>
      <c r="P177" s="367"/>
      <c r="Q177" s="367"/>
      <c r="R177" s="367"/>
      <c r="S177" s="367"/>
      <c r="T177" s="367"/>
      <c r="U177" s="367"/>
      <c r="V177" s="367"/>
      <c r="W177" s="367"/>
      <c r="X177" s="367"/>
      <c r="Y177" s="367"/>
      <c r="Z177" s="367"/>
      <c r="AA177" s="367"/>
      <c r="AB177" s="367"/>
      <c r="AC177" s="367"/>
      <c r="AD177" s="367"/>
      <c r="AE177" s="367"/>
      <c r="AF177" s="367"/>
      <c r="AG177" s="367"/>
      <c r="AH177" s="367"/>
      <c r="AI177" s="367"/>
      <c r="AJ177" s="367"/>
      <c r="AK177" s="367"/>
      <c r="AL177" s="367"/>
      <c r="AM177" s="367"/>
      <c r="AP177" s="242"/>
      <c r="AQ177" s="90"/>
      <c r="AR177" s="90"/>
    </row>
    <row r="178" spans="1:46">
      <c r="A178" s="360"/>
      <c r="B178" s="360" t="s">
        <v>280</v>
      </c>
      <c r="C178" s="360"/>
      <c r="D178" s="360"/>
      <c r="E178" s="360"/>
      <c r="F178" s="360"/>
      <c r="G178" s="360"/>
      <c r="H178" s="360"/>
      <c r="I178" s="360"/>
      <c r="J178" s="360"/>
      <c r="K178" s="360"/>
      <c r="L178" s="112"/>
      <c r="M178" s="367" t="s">
        <v>281</v>
      </c>
      <c r="N178" s="367"/>
      <c r="O178" s="367"/>
      <c r="P178" s="367"/>
      <c r="Q178" s="367"/>
      <c r="R178" s="367"/>
      <c r="S178" s="367"/>
      <c r="T178" s="367"/>
      <c r="U178" s="359" t="s">
        <v>353</v>
      </c>
      <c r="V178" s="112"/>
      <c r="W178" s="367" t="s">
        <v>283</v>
      </c>
      <c r="X178" s="367"/>
      <c r="Y178" s="367"/>
      <c r="Z178" s="367"/>
      <c r="AA178" s="367"/>
      <c r="AB178" s="367"/>
      <c r="AC178" s="367"/>
      <c r="AD178" s="112"/>
      <c r="AE178" s="367" t="s">
        <v>268</v>
      </c>
      <c r="AF178" s="367"/>
      <c r="AG178" s="367"/>
      <c r="AH178" s="367"/>
      <c r="AI178" s="367"/>
      <c r="AJ178" s="367"/>
      <c r="AK178" s="367"/>
      <c r="AL178" s="367"/>
      <c r="AM178" s="367"/>
      <c r="AO178" s="71" t="str">
        <f>IF(L178=AD178,"NG",IF(AND(L178="",V178="レ"),"NG","OK"))</f>
        <v>NG</v>
      </c>
      <c r="AP178" s="242" t="str">
        <f>IF(AO178="NG","指摘の内容を正しく入力してください。","")</f>
        <v>指摘の内容を正しく入力してください。</v>
      </c>
      <c r="AQ178" s="90"/>
      <c r="AR178" s="90"/>
      <c r="AS178" s="88" t="str">
        <f>IF(AO178="NG","-",IF(AD178="レ","A",IF(AND(L178="レ",V178="レ"),"Aｷ",IF(AND(L178="レ",V178="",OR(L180="",R180="",U180="")),"C2","C1"))))</f>
        <v>-</v>
      </c>
    </row>
    <row r="179" spans="1:46" ht="27" customHeight="1">
      <c r="A179" s="360"/>
      <c r="B179" s="99" t="s">
        <v>284</v>
      </c>
      <c r="C179" s="360"/>
      <c r="D179" s="360"/>
      <c r="E179" s="360"/>
      <c r="F179" s="360"/>
      <c r="G179" s="360"/>
      <c r="H179" s="360"/>
      <c r="I179" s="360"/>
      <c r="J179" s="360"/>
      <c r="K179" s="360"/>
      <c r="L179" s="510"/>
      <c r="M179" s="511"/>
      <c r="N179" s="511"/>
      <c r="O179" s="511"/>
      <c r="P179" s="511"/>
      <c r="Q179" s="511"/>
      <c r="R179" s="511"/>
      <c r="S179" s="511"/>
      <c r="T179" s="511"/>
      <c r="U179" s="511"/>
      <c r="V179" s="511"/>
      <c r="W179" s="511"/>
      <c r="X179" s="511"/>
      <c r="Y179" s="511"/>
      <c r="Z179" s="511"/>
      <c r="AA179" s="511"/>
      <c r="AB179" s="511"/>
      <c r="AC179" s="511"/>
      <c r="AD179" s="511"/>
      <c r="AE179" s="511"/>
      <c r="AF179" s="511"/>
      <c r="AG179" s="511"/>
      <c r="AH179" s="511"/>
      <c r="AI179" s="511"/>
      <c r="AJ179" s="511"/>
      <c r="AK179" s="511"/>
      <c r="AL179" s="511"/>
      <c r="AM179" s="511"/>
      <c r="AO179" s="78" t="str">
        <f>IF(AND(L178="レ",V178="",L179=""),"NG","OK")</f>
        <v>OK</v>
      </c>
      <c r="AP179" s="242" t="str">
        <f>IF(AO179="NG","要是正の指摘がある場合は指摘の概要を入力してください。","")</f>
        <v/>
      </c>
      <c r="AQ179" s="90"/>
      <c r="AR179" s="90"/>
    </row>
    <row r="180" spans="1:46">
      <c r="A180" s="360"/>
      <c r="B180" s="360" t="s">
        <v>350</v>
      </c>
      <c r="C180" s="360"/>
      <c r="D180" s="360"/>
      <c r="E180" s="360"/>
      <c r="F180" s="360"/>
      <c r="G180" s="360"/>
      <c r="H180" s="360"/>
      <c r="I180" s="360"/>
      <c r="J180" s="360"/>
      <c r="K180" s="360"/>
      <c r="L180" s="112"/>
      <c r="M180" s="367" t="s">
        <v>401</v>
      </c>
      <c r="N180" s="367"/>
      <c r="O180" s="359" t="s">
        <v>75</v>
      </c>
      <c r="P180" s="521" t="s">
        <v>790</v>
      </c>
      <c r="Q180" s="521"/>
      <c r="R180" s="508"/>
      <c r="S180" s="508"/>
      <c r="T180" s="367" t="s">
        <v>373</v>
      </c>
      <c r="U180" s="522"/>
      <c r="V180" s="522"/>
      <c r="W180" s="367" t="s">
        <v>372</v>
      </c>
      <c r="X180" s="367" t="s">
        <v>404</v>
      </c>
      <c r="Y180" s="367"/>
      <c r="Z180" s="367"/>
      <c r="AA180" s="367"/>
      <c r="AB180" s="367"/>
      <c r="AC180" s="367"/>
      <c r="AD180" s="112"/>
      <c r="AE180" s="367" t="s">
        <v>269</v>
      </c>
      <c r="AF180" s="367"/>
      <c r="AG180" s="367"/>
      <c r="AH180" s="367"/>
      <c r="AI180" s="367"/>
      <c r="AJ180" s="367"/>
      <c r="AK180" s="367"/>
      <c r="AL180" s="367"/>
      <c r="AM180" s="367"/>
      <c r="AO180" s="78" t="str">
        <f>IF(AND(L180="レ",AD180="レ"),"NG",IF(AND(AD178="レ",L180="レ"),"NG",IF(AND(L178="レ",V178="",L180="",AD180=""),"NG","OK")))</f>
        <v>OK</v>
      </c>
      <c r="AP180" s="242" t="str">
        <f>IF(AO180="NG","改善予定の有無を正しく入力してください。","")</f>
        <v/>
      </c>
      <c r="AQ180" s="90"/>
      <c r="AR180" s="90"/>
    </row>
    <row r="181" spans="1:46">
      <c r="A181" s="360"/>
      <c r="B181" s="360"/>
      <c r="C181" s="360"/>
      <c r="D181" s="360"/>
      <c r="E181" s="360"/>
      <c r="F181" s="360"/>
      <c r="G181" s="360"/>
      <c r="H181" s="360"/>
      <c r="I181" s="360"/>
      <c r="J181" s="360"/>
      <c r="K181" s="360"/>
      <c r="L181" s="367"/>
      <c r="M181" s="367"/>
      <c r="N181" s="367"/>
      <c r="O181" s="367"/>
      <c r="P181" s="367"/>
      <c r="Q181" s="367"/>
      <c r="R181" s="367"/>
      <c r="S181" s="367"/>
      <c r="T181" s="367"/>
      <c r="U181" s="367"/>
      <c r="V181" s="367"/>
      <c r="W181" s="367"/>
      <c r="X181" s="367"/>
      <c r="Y181" s="367"/>
      <c r="Z181" s="367"/>
      <c r="AA181" s="367"/>
      <c r="AB181" s="367"/>
      <c r="AC181" s="367"/>
      <c r="AD181" s="367"/>
      <c r="AE181" s="367"/>
      <c r="AF181" s="367"/>
      <c r="AG181" s="367"/>
      <c r="AH181" s="367"/>
      <c r="AI181" s="367"/>
      <c r="AJ181" s="367"/>
      <c r="AK181" s="367"/>
      <c r="AL181" s="367"/>
      <c r="AM181" s="367"/>
      <c r="AO181" s="78" t="str">
        <f>IF(AND(L178="レ",V178="",OR(L180="",R180="",U180="")),"NG","OK")</f>
        <v>OK</v>
      </c>
      <c r="AP181" s="242" t="str">
        <f>IF(AO181="NG","要是正の指摘（既存不適格を除く）がある場合は改善予定をご検討のうえ提出してください。","")</f>
        <v/>
      </c>
      <c r="AQ181" s="90"/>
      <c r="AR181" s="90"/>
    </row>
    <row r="182" spans="1:46">
      <c r="A182" s="360" t="s">
        <v>313</v>
      </c>
      <c r="B182" s="360"/>
      <c r="C182" s="360"/>
      <c r="D182" s="360"/>
      <c r="E182" s="360"/>
      <c r="F182" s="360"/>
      <c r="G182" s="360"/>
      <c r="H182" s="360"/>
      <c r="I182" s="360"/>
      <c r="J182" s="360"/>
      <c r="K182" s="360"/>
      <c r="L182" s="367"/>
      <c r="M182" s="367"/>
      <c r="N182" s="367"/>
      <c r="O182" s="367"/>
      <c r="P182" s="367"/>
      <c r="Q182" s="367"/>
      <c r="R182" s="367"/>
      <c r="S182" s="367"/>
      <c r="T182" s="367"/>
      <c r="U182" s="367"/>
      <c r="V182" s="367"/>
      <c r="W182" s="367"/>
      <c r="X182" s="367"/>
      <c r="Y182" s="367"/>
      <c r="Z182" s="367"/>
      <c r="AA182" s="367"/>
      <c r="AB182" s="367"/>
      <c r="AC182" s="367"/>
      <c r="AD182" s="367"/>
      <c r="AE182" s="367"/>
      <c r="AF182" s="367"/>
      <c r="AG182" s="367"/>
      <c r="AH182" s="367"/>
      <c r="AI182" s="367"/>
      <c r="AJ182" s="367"/>
      <c r="AK182" s="367"/>
      <c r="AL182" s="367"/>
      <c r="AM182" s="367"/>
      <c r="AP182" s="242"/>
      <c r="AQ182" s="90"/>
      <c r="AR182" s="90"/>
    </row>
    <row r="183" spans="1:46">
      <c r="A183" s="360"/>
      <c r="B183" s="360" t="s">
        <v>280</v>
      </c>
      <c r="C183" s="360"/>
      <c r="D183" s="360"/>
      <c r="E183" s="360"/>
      <c r="F183" s="360"/>
      <c r="G183" s="360"/>
      <c r="H183" s="360"/>
      <c r="I183" s="360"/>
      <c r="J183" s="360"/>
      <c r="K183" s="360"/>
      <c r="L183" s="112"/>
      <c r="M183" s="367" t="s">
        <v>281</v>
      </c>
      <c r="N183" s="367"/>
      <c r="O183" s="367"/>
      <c r="P183" s="367"/>
      <c r="Q183" s="367"/>
      <c r="R183" s="367"/>
      <c r="S183" s="367"/>
      <c r="T183" s="367"/>
      <c r="U183" s="359" t="s">
        <v>353</v>
      </c>
      <c r="V183" s="112"/>
      <c r="W183" s="367" t="s">
        <v>283</v>
      </c>
      <c r="X183" s="367"/>
      <c r="Y183" s="367"/>
      <c r="Z183" s="367"/>
      <c r="AA183" s="367"/>
      <c r="AB183" s="367"/>
      <c r="AC183" s="367"/>
      <c r="AD183" s="112"/>
      <c r="AE183" s="367" t="s">
        <v>268</v>
      </c>
      <c r="AF183" s="367"/>
      <c r="AG183" s="367"/>
      <c r="AH183" s="367"/>
      <c r="AI183" s="367"/>
      <c r="AJ183" s="367"/>
      <c r="AK183" s="367"/>
      <c r="AL183" s="367"/>
      <c r="AM183" s="367"/>
      <c r="AO183" s="71" t="str">
        <f>IF(AND(L183="レ",AD183="レ"),"NG",IF(AND(L183="",V183="レ"),"NG","OK"))</f>
        <v>OK</v>
      </c>
      <c r="AP183" s="242" t="str">
        <f>IF(AO183="NG","指摘の内容を正しく入力してください。","")</f>
        <v/>
      </c>
      <c r="AQ183" s="90"/>
      <c r="AR183" s="90"/>
      <c r="AS183" s="88" t="str">
        <f>IF(AND(L183="",V183="",AD183=""),"-",IF(AO183="NG","-",IF(AD183="レ","A",IF(AND(L183="レ",V183="レ"),"Aｷ",IF(AND(L183="レ",V183="",OR(L185="",R185="",U185="")),"C2","C1")))))</f>
        <v>-</v>
      </c>
    </row>
    <row r="184" spans="1:46" ht="27" customHeight="1">
      <c r="A184" s="360"/>
      <c r="B184" s="99" t="s">
        <v>284</v>
      </c>
      <c r="C184" s="360"/>
      <c r="D184" s="360"/>
      <c r="E184" s="360"/>
      <c r="F184" s="360"/>
      <c r="G184" s="360"/>
      <c r="H184" s="360"/>
      <c r="I184" s="360"/>
      <c r="J184" s="360"/>
      <c r="K184" s="360"/>
      <c r="L184" s="510"/>
      <c r="M184" s="511"/>
      <c r="N184" s="511"/>
      <c r="O184" s="511"/>
      <c r="P184" s="511"/>
      <c r="Q184" s="511"/>
      <c r="R184" s="511"/>
      <c r="S184" s="511"/>
      <c r="T184" s="511"/>
      <c r="U184" s="511"/>
      <c r="V184" s="511"/>
      <c r="W184" s="511"/>
      <c r="X184" s="511"/>
      <c r="Y184" s="511"/>
      <c r="Z184" s="511"/>
      <c r="AA184" s="511"/>
      <c r="AB184" s="511"/>
      <c r="AC184" s="511"/>
      <c r="AD184" s="511"/>
      <c r="AE184" s="511"/>
      <c r="AF184" s="511"/>
      <c r="AG184" s="511"/>
      <c r="AH184" s="511"/>
      <c r="AI184" s="511"/>
      <c r="AJ184" s="511"/>
      <c r="AK184" s="511"/>
      <c r="AL184" s="511"/>
      <c r="AM184" s="511"/>
      <c r="AO184" s="78" t="str">
        <f>IF(AND(L183="レ",V183="",L184=""),"NG","OK")</f>
        <v>OK</v>
      </c>
      <c r="AP184" s="242" t="str">
        <f>IF(AO184="NG","要是正の指摘がある場合は指摘の概要を入力してください。","")</f>
        <v/>
      </c>
      <c r="AQ184" s="90"/>
      <c r="AR184" s="90"/>
    </row>
    <row r="185" spans="1:46">
      <c r="A185" s="360"/>
      <c r="B185" s="360" t="s">
        <v>350</v>
      </c>
      <c r="C185" s="360"/>
      <c r="D185" s="360"/>
      <c r="E185" s="360"/>
      <c r="F185" s="360"/>
      <c r="G185" s="360"/>
      <c r="H185" s="360"/>
      <c r="I185" s="360"/>
      <c r="J185" s="360"/>
      <c r="K185" s="360"/>
      <c r="L185" s="112"/>
      <c r="M185" s="367" t="s">
        <v>401</v>
      </c>
      <c r="N185" s="367"/>
      <c r="O185" s="359" t="s">
        <v>75</v>
      </c>
      <c r="P185" s="521" t="s">
        <v>790</v>
      </c>
      <c r="Q185" s="521"/>
      <c r="R185" s="508"/>
      <c r="S185" s="508"/>
      <c r="T185" s="367" t="s">
        <v>373</v>
      </c>
      <c r="U185" s="522"/>
      <c r="V185" s="522"/>
      <c r="W185" s="367" t="s">
        <v>372</v>
      </c>
      <c r="X185" s="367" t="s">
        <v>404</v>
      </c>
      <c r="Y185" s="367"/>
      <c r="Z185" s="367"/>
      <c r="AA185" s="367"/>
      <c r="AB185" s="367"/>
      <c r="AC185" s="367"/>
      <c r="AD185" s="112"/>
      <c r="AE185" s="367" t="s">
        <v>269</v>
      </c>
      <c r="AF185" s="367"/>
      <c r="AG185" s="367"/>
      <c r="AH185" s="367"/>
      <c r="AI185" s="367"/>
      <c r="AJ185" s="367"/>
      <c r="AK185" s="367"/>
      <c r="AL185" s="367"/>
      <c r="AM185" s="367"/>
      <c r="AO185" s="78" t="str">
        <f>IF(AND(L185="レ",AD185="レ"),"NG",IF(AND(AD183="レ",L185="レ"),"NG",IF(AND(L183="レ",V183="",L185="",AD185=""),"NG","OK")))</f>
        <v>OK</v>
      </c>
      <c r="AP185" s="242" t="str">
        <f>IF(AO185="NG","改善予定の有無を正しく入力してください。","")</f>
        <v/>
      </c>
      <c r="AQ185" s="90"/>
      <c r="AR185" s="90"/>
    </row>
    <row r="186" spans="1:46" ht="13.5" customHeight="1">
      <c r="A186" s="370"/>
      <c r="B186" s="370"/>
      <c r="C186" s="370"/>
      <c r="D186" s="370"/>
      <c r="E186" s="370"/>
      <c r="F186" s="370"/>
      <c r="G186" s="370"/>
      <c r="H186" s="370"/>
      <c r="I186" s="370"/>
      <c r="J186" s="370"/>
      <c r="K186" s="370"/>
      <c r="L186" s="213"/>
      <c r="M186" s="95"/>
      <c r="N186" s="95"/>
      <c r="O186" s="95"/>
      <c r="P186" s="95"/>
      <c r="Q186" s="95"/>
      <c r="R186" s="95"/>
      <c r="S186" s="95"/>
      <c r="T186" s="95"/>
      <c r="U186" s="95"/>
      <c r="V186" s="95"/>
      <c r="W186" s="95"/>
      <c r="X186" s="95"/>
      <c r="Y186" s="95"/>
      <c r="Z186" s="95"/>
      <c r="AA186" s="95"/>
      <c r="AB186" s="95"/>
      <c r="AC186" s="95"/>
      <c r="AD186" s="213"/>
      <c r="AE186" s="95"/>
      <c r="AF186" s="95"/>
      <c r="AG186" s="95"/>
      <c r="AH186" s="95"/>
      <c r="AI186" s="95"/>
      <c r="AJ186" s="95"/>
      <c r="AK186" s="95"/>
      <c r="AL186" s="95"/>
      <c r="AM186" s="95"/>
      <c r="AO186" s="78" t="str">
        <f>IF(AND(L183="レ",V183="",OR(L185="",R185="",U185="")),"NG","OK")</f>
        <v>OK</v>
      </c>
      <c r="AP186" s="242" t="str">
        <f>IF(AO186="NG","要是正の指摘（既存不適格を除く）がある場合は改善予定をご検討のうえ提出してください。","")</f>
        <v/>
      </c>
      <c r="AQ186" s="90"/>
      <c r="AR186" s="90"/>
    </row>
    <row r="187" spans="1:46">
      <c r="A187" s="360" t="s">
        <v>354</v>
      </c>
      <c r="B187" s="360"/>
      <c r="C187" s="360"/>
      <c r="D187" s="360"/>
      <c r="E187" s="360"/>
      <c r="F187" s="360"/>
      <c r="G187" s="360"/>
      <c r="H187" s="360"/>
      <c r="I187" s="360"/>
      <c r="J187" s="360"/>
      <c r="K187" s="360"/>
      <c r="L187" s="367"/>
      <c r="M187" s="367"/>
      <c r="N187" s="367"/>
      <c r="O187" s="367"/>
      <c r="P187" s="367"/>
      <c r="Q187" s="367"/>
      <c r="R187" s="367"/>
      <c r="S187" s="367"/>
      <c r="T187" s="367"/>
      <c r="U187" s="367"/>
      <c r="V187" s="367"/>
      <c r="W187" s="367"/>
      <c r="X187" s="367" t="s">
        <v>320</v>
      </c>
      <c r="Y187" s="367"/>
      <c r="Z187" s="367"/>
      <c r="AA187" s="367"/>
      <c r="AB187" s="367"/>
      <c r="AC187" s="367"/>
      <c r="AD187" s="367"/>
      <c r="AE187" s="367"/>
      <c r="AF187" s="367"/>
      <c r="AG187" s="367"/>
      <c r="AH187" s="367"/>
      <c r="AI187" s="367"/>
      <c r="AJ187" s="367"/>
      <c r="AK187" s="367"/>
      <c r="AL187" s="367"/>
      <c r="AM187" s="367"/>
      <c r="AP187" s="242"/>
      <c r="AQ187" s="90"/>
      <c r="AR187" s="90"/>
    </row>
    <row r="188" spans="1:46">
      <c r="A188" s="360"/>
      <c r="B188" s="360" t="s">
        <v>314</v>
      </c>
      <c r="C188" s="360"/>
      <c r="D188" s="360"/>
      <c r="E188" s="360"/>
      <c r="F188" s="360"/>
      <c r="G188" s="360"/>
      <c r="H188" s="360"/>
      <c r="I188" s="360"/>
      <c r="J188" s="360"/>
      <c r="K188" s="360"/>
      <c r="L188" s="367"/>
      <c r="M188" s="367"/>
      <c r="N188" s="112"/>
      <c r="O188" s="367" t="s">
        <v>321</v>
      </c>
      <c r="P188" s="367"/>
      <c r="Q188" s="367"/>
      <c r="R188" s="367"/>
      <c r="S188" s="367"/>
      <c r="T188" s="367"/>
      <c r="U188" s="367"/>
      <c r="V188" s="367"/>
      <c r="W188" s="367"/>
      <c r="X188" s="367" t="s">
        <v>379</v>
      </c>
      <c r="Y188" s="577"/>
      <c r="Z188" s="577"/>
      <c r="AA188" s="577"/>
      <c r="AB188" s="577"/>
      <c r="AC188" s="577"/>
      <c r="AD188" s="577"/>
      <c r="AE188" s="577"/>
      <c r="AF188" s="577"/>
      <c r="AG188" s="577"/>
      <c r="AH188" s="577"/>
      <c r="AI188" s="577"/>
      <c r="AJ188" s="577"/>
      <c r="AK188" s="577"/>
      <c r="AL188" s="367" t="s">
        <v>384</v>
      </c>
      <c r="AM188" s="367"/>
      <c r="AO188" s="71" t="str">
        <f>IF(AND(N188="",N190="",N192=""),"NG","OK")</f>
        <v>NG</v>
      </c>
      <c r="AP188" s="242" t="str">
        <f>IF(AO188="NG","石綿を添加した建築材料の有無を入力してください。","")</f>
        <v>石綿を添加した建築材料の有無を入力してください。</v>
      </c>
      <c r="AQ188" s="90"/>
      <c r="AR188" s="90"/>
    </row>
    <row r="189" spans="1:46" ht="2.25" customHeight="1">
      <c r="A189" s="360"/>
      <c r="B189" s="360"/>
      <c r="C189" s="360"/>
      <c r="D189" s="360"/>
      <c r="E189" s="360"/>
      <c r="F189" s="360"/>
      <c r="G189" s="360"/>
      <c r="H189" s="360"/>
      <c r="I189" s="360"/>
      <c r="J189" s="360"/>
      <c r="K189" s="360"/>
      <c r="L189" s="367"/>
      <c r="M189" s="367"/>
      <c r="N189" s="367"/>
      <c r="O189" s="367"/>
      <c r="P189" s="367"/>
      <c r="Q189" s="367"/>
      <c r="R189" s="367"/>
      <c r="S189" s="367"/>
      <c r="T189" s="367"/>
      <c r="U189" s="367"/>
      <c r="V189" s="367"/>
      <c r="W189" s="367"/>
      <c r="X189" s="367"/>
      <c r="Y189" s="96"/>
      <c r="Z189" s="96"/>
      <c r="AA189" s="96"/>
      <c r="AB189" s="96"/>
      <c r="AC189" s="96"/>
      <c r="AD189" s="96"/>
      <c r="AE189" s="96"/>
      <c r="AF189" s="96"/>
      <c r="AG189" s="96"/>
      <c r="AH189" s="96"/>
      <c r="AI189" s="96"/>
      <c r="AJ189" s="96"/>
      <c r="AK189" s="96"/>
      <c r="AL189" s="367"/>
      <c r="AM189" s="367"/>
      <c r="AP189" s="242" t="str">
        <f t="shared" si="1"/>
        <v/>
      </c>
      <c r="AR189" s="90"/>
    </row>
    <row r="190" spans="1:46">
      <c r="A190" s="360"/>
      <c r="B190" s="360"/>
      <c r="C190" s="360"/>
      <c r="D190" s="360"/>
      <c r="E190" s="360"/>
      <c r="F190" s="360"/>
      <c r="G190" s="360"/>
      <c r="H190" s="360"/>
      <c r="I190" s="360"/>
      <c r="J190" s="360"/>
      <c r="K190" s="360"/>
      <c r="L190" s="367"/>
      <c r="M190" s="367"/>
      <c r="N190" s="112"/>
      <c r="O190" s="367" t="s">
        <v>355</v>
      </c>
      <c r="P190" s="367"/>
      <c r="Q190" s="367"/>
      <c r="R190" s="367"/>
      <c r="S190" s="367"/>
      <c r="T190" s="367"/>
      <c r="U190" s="367"/>
      <c r="V190" s="367"/>
      <c r="W190" s="367"/>
      <c r="X190" s="367" t="s">
        <v>379</v>
      </c>
      <c r="Y190" s="577"/>
      <c r="Z190" s="577"/>
      <c r="AA190" s="577"/>
      <c r="AB190" s="577"/>
      <c r="AC190" s="577"/>
      <c r="AD190" s="577"/>
      <c r="AE190" s="577"/>
      <c r="AF190" s="577"/>
      <c r="AG190" s="577"/>
      <c r="AH190" s="577"/>
      <c r="AI190" s="577"/>
      <c r="AJ190" s="577"/>
      <c r="AK190" s="577"/>
      <c r="AL190" s="367" t="s">
        <v>384</v>
      </c>
      <c r="AM190" s="367"/>
      <c r="AO190" s="78" t="str">
        <f>IF(OR(AND(N188="レ",Y188=""),AND(N190="レ",Y190="")),"NG","OK")</f>
        <v>OK</v>
      </c>
      <c r="AP190" s="242" t="str">
        <f>IF(AO190="NG","石綿を添加した建築材料が有の場合は使用されている室等を入力してください。","")</f>
        <v/>
      </c>
      <c r="AQ190" s="90"/>
      <c r="AR190" s="90"/>
    </row>
    <row r="191" spans="1:46" ht="2.25" customHeight="1">
      <c r="A191" s="360"/>
      <c r="B191" s="360"/>
      <c r="C191" s="360"/>
      <c r="D191" s="360"/>
      <c r="E191" s="360"/>
      <c r="F191" s="360"/>
      <c r="G191" s="360"/>
      <c r="H191" s="360"/>
      <c r="I191" s="360"/>
      <c r="J191" s="360"/>
      <c r="K191" s="360"/>
      <c r="L191" s="367"/>
      <c r="M191" s="367"/>
      <c r="N191" s="367"/>
      <c r="O191" s="367"/>
      <c r="P191" s="367"/>
      <c r="Q191" s="367"/>
      <c r="R191" s="367"/>
      <c r="S191" s="367"/>
      <c r="T191" s="367"/>
      <c r="U191" s="367"/>
      <c r="V191" s="367"/>
      <c r="W191" s="367"/>
      <c r="X191" s="367"/>
      <c r="Y191" s="367"/>
      <c r="Z191" s="367"/>
      <c r="AA191" s="367"/>
      <c r="AB191" s="367"/>
      <c r="AC191" s="367"/>
      <c r="AD191" s="367"/>
      <c r="AE191" s="367"/>
      <c r="AF191" s="367"/>
      <c r="AG191" s="367"/>
      <c r="AH191" s="367"/>
      <c r="AI191" s="367"/>
      <c r="AJ191" s="367"/>
      <c r="AK191" s="367"/>
      <c r="AL191" s="367"/>
      <c r="AM191" s="367"/>
      <c r="AR191" s="90"/>
      <c r="AT191" s="71" t="str">
        <f t="shared" ref="AT191" si="2">AP191&amp;AQ191&amp;AR191</f>
        <v/>
      </c>
    </row>
    <row r="192" spans="1:46">
      <c r="A192" s="360"/>
      <c r="B192" s="360"/>
      <c r="C192" s="360"/>
      <c r="D192" s="360"/>
      <c r="E192" s="360"/>
      <c r="F192" s="360"/>
      <c r="G192" s="360"/>
      <c r="H192" s="360"/>
      <c r="I192" s="360"/>
      <c r="J192" s="360"/>
      <c r="K192" s="360"/>
      <c r="L192" s="367"/>
      <c r="M192" s="367"/>
      <c r="N192" s="112"/>
      <c r="O192" s="367" t="s">
        <v>356</v>
      </c>
      <c r="P192" s="367"/>
      <c r="Q192" s="367"/>
      <c r="R192" s="367"/>
      <c r="S192" s="367"/>
      <c r="T192" s="367"/>
      <c r="U192" s="367"/>
      <c r="V192" s="367"/>
      <c r="W192" s="367"/>
      <c r="X192" s="367"/>
      <c r="Y192" s="367"/>
      <c r="Z192" s="367"/>
      <c r="AA192" s="367"/>
      <c r="AB192" s="367"/>
      <c r="AC192" s="367"/>
      <c r="AD192" s="367"/>
      <c r="AE192" s="367"/>
      <c r="AF192" s="367"/>
      <c r="AG192" s="367"/>
      <c r="AH192" s="367"/>
      <c r="AI192" s="367"/>
      <c r="AJ192" s="367"/>
      <c r="AK192" s="367"/>
      <c r="AL192" s="367"/>
      <c r="AM192" s="367"/>
      <c r="AR192" s="90"/>
    </row>
    <row r="193" spans="1:44" ht="2.25" customHeight="1">
      <c r="A193" s="360"/>
      <c r="B193" s="360"/>
      <c r="C193" s="360"/>
      <c r="D193" s="360"/>
      <c r="E193" s="360"/>
      <c r="F193" s="360"/>
      <c r="G193" s="360"/>
      <c r="H193" s="360"/>
      <c r="I193" s="360"/>
      <c r="J193" s="360"/>
      <c r="K193" s="360"/>
      <c r="L193" s="367"/>
      <c r="M193" s="367"/>
      <c r="N193" s="367"/>
      <c r="O193" s="367"/>
      <c r="P193" s="367"/>
      <c r="Q193" s="367"/>
      <c r="R193" s="367"/>
      <c r="S193" s="367"/>
      <c r="T193" s="367"/>
      <c r="U193" s="367"/>
      <c r="V193" s="367"/>
      <c r="W193" s="367"/>
      <c r="X193" s="367"/>
      <c r="Y193" s="367"/>
      <c r="Z193" s="367"/>
      <c r="AA193" s="367"/>
      <c r="AB193" s="367"/>
      <c r="AC193" s="367"/>
      <c r="AD193" s="367"/>
      <c r="AE193" s="367"/>
      <c r="AF193" s="367"/>
      <c r="AG193" s="367"/>
      <c r="AH193" s="367"/>
      <c r="AI193" s="367"/>
      <c r="AJ193" s="367"/>
      <c r="AK193" s="367"/>
      <c r="AL193" s="367"/>
      <c r="AM193" s="367"/>
      <c r="AR193" s="90"/>
    </row>
    <row r="194" spans="1:44">
      <c r="A194" s="360"/>
      <c r="B194" s="360" t="s">
        <v>315</v>
      </c>
      <c r="C194" s="360"/>
      <c r="D194" s="360"/>
      <c r="E194" s="360"/>
      <c r="F194" s="360"/>
      <c r="G194" s="360"/>
      <c r="H194" s="360"/>
      <c r="I194" s="360"/>
      <c r="J194" s="360"/>
      <c r="K194" s="360"/>
      <c r="L194" s="367"/>
      <c r="M194" s="367"/>
      <c r="N194" s="112"/>
      <c r="O194" s="367" t="s">
        <v>401</v>
      </c>
      <c r="P194" s="367"/>
      <c r="Q194" s="359" t="s">
        <v>75</v>
      </c>
      <c r="R194" s="522"/>
      <c r="S194" s="522"/>
      <c r="T194" s="508"/>
      <c r="U194" s="508"/>
      <c r="V194" s="367" t="s">
        <v>373</v>
      </c>
      <c r="W194" s="522"/>
      <c r="X194" s="522"/>
      <c r="Y194" s="367" t="s">
        <v>372</v>
      </c>
      <c r="Z194" s="367" t="s">
        <v>404</v>
      </c>
      <c r="AA194" s="367"/>
      <c r="AB194" s="367"/>
      <c r="AC194" s="367"/>
      <c r="AD194" s="367"/>
      <c r="AE194" s="367"/>
      <c r="AF194" s="367"/>
      <c r="AG194" s="112"/>
      <c r="AH194" s="367" t="s">
        <v>269</v>
      </c>
      <c r="AI194" s="367"/>
      <c r="AJ194" s="367"/>
      <c r="AK194" s="367"/>
      <c r="AL194" s="367"/>
      <c r="AM194" s="367"/>
    </row>
    <row r="195" spans="1:44" ht="2.25" customHeight="1">
      <c r="A195" s="370"/>
      <c r="B195" s="370"/>
      <c r="C195" s="370"/>
      <c r="D195" s="370"/>
      <c r="E195" s="370"/>
      <c r="F195" s="370"/>
      <c r="G195" s="370"/>
      <c r="H195" s="370"/>
      <c r="I195" s="370"/>
      <c r="J195" s="370"/>
      <c r="K195" s="370"/>
      <c r="L195" s="95"/>
      <c r="M195" s="95"/>
      <c r="N195" s="213"/>
      <c r="O195" s="95"/>
      <c r="P195" s="95"/>
      <c r="Q195" s="95"/>
      <c r="R195" s="108"/>
      <c r="S195" s="95"/>
      <c r="T195" s="95"/>
      <c r="U195" s="95"/>
      <c r="V195" s="95"/>
      <c r="W195" s="95"/>
      <c r="X195" s="95"/>
      <c r="Y195" s="95"/>
      <c r="Z195" s="95"/>
      <c r="AA195" s="95"/>
      <c r="AB195" s="95"/>
      <c r="AC195" s="95"/>
      <c r="AD195" s="95"/>
      <c r="AE195" s="95"/>
      <c r="AF195" s="95"/>
      <c r="AG195" s="213"/>
      <c r="AH195" s="95"/>
      <c r="AI195" s="95"/>
      <c r="AJ195" s="95"/>
      <c r="AK195" s="95"/>
      <c r="AL195" s="95"/>
      <c r="AM195" s="95"/>
    </row>
    <row r="196" spans="1:44">
      <c r="A196" s="360" t="s">
        <v>316</v>
      </c>
      <c r="B196" s="360"/>
      <c r="C196" s="360"/>
      <c r="D196" s="360"/>
      <c r="E196" s="360"/>
      <c r="F196" s="360"/>
      <c r="G196" s="360"/>
      <c r="H196" s="360"/>
      <c r="I196" s="360"/>
      <c r="J196" s="360"/>
      <c r="K196" s="360"/>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c r="AL196" s="367"/>
      <c r="AM196" s="367"/>
    </row>
    <row r="197" spans="1:44">
      <c r="A197" s="360"/>
      <c r="B197" s="360" t="s">
        <v>357</v>
      </c>
      <c r="C197" s="360"/>
      <c r="D197" s="360"/>
      <c r="E197" s="360"/>
      <c r="F197" s="360"/>
      <c r="G197" s="360"/>
      <c r="H197" s="360"/>
      <c r="I197" s="360"/>
      <c r="J197" s="360"/>
      <c r="K197" s="360"/>
      <c r="L197" s="367"/>
      <c r="M197" s="367"/>
      <c r="N197" s="112"/>
      <c r="O197" s="367" t="s">
        <v>358</v>
      </c>
      <c r="P197" s="367"/>
      <c r="Q197" s="112"/>
      <c r="R197" s="367" t="s">
        <v>402</v>
      </c>
      <c r="S197" s="359" t="s">
        <v>75</v>
      </c>
      <c r="T197" s="522"/>
      <c r="U197" s="522"/>
      <c r="V197" s="508"/>
      <c r="W197" s="508"/>
      <c r="X197" s="367" t="s">
        <v>373</v>
      </c>
      <c r="Y197" s="522"/>
      <c r="Z197" s="522"/>
      <c r="AA197" s="367" t="s">
        <v>372</v>
      </c>
      <c r="AB197" s="367" t="s">
        <v>405</v>
      </c>
      <c r="AC197" s="363"/>
      <c r="AD197" s="367"/>
      <c r="AE197" s="367"/>
      <c r="AF197" s="367"/>
      <c r="AG197" s="367"/>
      <c r="AH197" s="112"/>
      <c r="AI197" s="367" t="s">
        <v>276</v>
      </c>
      <c r="AJ197" s="367"/>
      <c r="AK197" s="367"/>
      <c r="AL197" s="367"/>
      <c r="AM197" s="367"/>
      <c r="AR197" s="90"/>
    </row>
    <row r="198" spans="1:44" ht="2.25" customHeight="1">
      <c r="A198" s="360"/>
      <c r="B198" s="360"/>
      <c r="C198" s="360"/>
      <c r="D198" s="360"/>
      <c r="E198" s="360"/>
      <c r="F198" s="360"/>
      <c r="G198" s="360"/>
      <c r="H198" s="360"/>
      <c r="I198" s="360"/>
      <c r="J198" s="360"/>
      <c r="K198" s="360"/>
      <c r="L198" s="367"/>
      <c r="M198" s="367"/>
      <c r="N198" s="367"/>
      <c r="O198" s="367"/>
      <c r="P198" s="367"/>
      <c r="Q198" s="367"/>
      <c r="R198" s="367"/>
      <c r="S198" s="367"/>
      <c r="T198" s="367"/>
      <c r="U198" s="367"/>
      <c r="V198" s="367"/>
      <c r="W198" s="367"/>
      <c r="X198" s="367"/>
      <c r="Y198" s="367"/>
      <c r="Z198" s="367"/>
      <c r="AA198" s="363"/>
      <c r="AB198" s="367"/>
      <c r="AC198" s="363"/>
      <c r="AD198" s="367"/>
      <c r="AE198" s="367"/>
      <c r="AF198" s="367"/>
      <c r="AG198" s="367"/>
      <c r="AH198" s="367"/>
      <c r="AI198" s="367"/>
      <c r="AJ198" s="367"/>
      <c r="AK198" s="367"/>
      <c r="AL198" s="367"/>
      <c r="AM198" s="367"/>
      <c r="AR198" s="90"/>
    </row>
    <row r="199" spans="1:44">
      <c r="A199" s="360"/>
      <c r="B199" s="360" t="s">
        <v>322</v>
      </c>
      <c r="C199" s="360"/>
      <c r="D199" s="360"/>
      <c r="E199" s="360"/>
      <c r="F199" s="360"/>
      <c r="G199" s="360"/>
      <c r="H199" s="360"/>
      <c r="I199" s="360"/>
      <c r="J199" s="360"/>
      <c r="K199" s="360"/>
      <c r="L199" s="367"/>
      <c r="M199" s="367"/>
      <c r="N199" s="112"/>
      <c r="O199" s="367" t="s">
        <v>297</v>
      </c>
      <c r="P199" s="367"/>
      <c r="Q199" s="112"/>
      <c r="R199" s="367" t="s">
        <v>402</v>
      </c>
      <c r="S199" s="359" t="s">
        <v>75</v>
      </c>
      <c r="T199" s="522"/>
      <c r="U199" s="522"/>
      <c r="V199" s="508"/>
      <c r="W199" s="508"/>
      <c r="X199" s="367" t="s">
        <v>373</v>
      </c>
      <c r="Y199" s="522"/>
      <c r="Z199" s="522"/>
      <c r="AA199" s="367" t="s">
        <v>372</v>
      </c>
      <c r="AB199" s="367" t="s">
        <v>405</v>
      </c>
      <c r="AC199" s="363"/>
      <c r="AD199" s="367"/>
      <c r="AE199" s="367"/>
      <c r="AF199" s="367"/>
      <c r="AG199" s="367"/>
      <c r="AH199" s="112"/>
      <c r="AI199" s="367" t="s">
        <v>276</v>
      </c>
      <c r="AJ199" s="367"/>
      <c r="AK199" s="367"/>
      <c r="AL199" s="367"/>
      <c r="AM199" s="367"/>
      <c r="AR199" s="90"/>
    </row>
    <row r="200" spans="1:44" ht="2.25" customHeight="1">
      <c r="A200" s="370"/>
      <c r="B200" s="370"/>
      <c r="C200" s="370"/>
      <c r="D200" s="370"/>
      <c r="E200" s="370"/>
      <c r="F200" s="370"/>
      <c r="G200" s="370"/>
      <c r="H200" s="370"/>
      <c r="I200" s="370"/>
      <c r="J200" s="370"/>
      <c r="K200" s="370"/>
      <c r="L200" s="370"/>
      <c r="M200" s="370"/>
      <c r="N200" s="214"/>
      <c r="O200" s="370"/>
      <c r="P200" s="370"/>
      <c r="Q200" s="214"/>
      <c r="R200" s="370"/>
      <c r="S200" s="370"/>
      <c r="T200" s="370"/>
      <c r="U200" s="185"/>
      <c r="V200" s="370"/>
      <c r="W200" s="370"/>
      <c r="X200" s="370"/>
      <c r="Y200" s="370"/>
      <c r="Z200" s="370"/>
      <c r="AA200" s="370"/>
      <c r="AB200" s="370"/>
      <c r="AC200" s="370"/>
      <c r="AD200" s="370"/>
      <c r="AE200" s="370"/>
      <c r="AF200" s="370"/>
      <c r="AG200" s="370"/>
      <c r="AH200" s="214"/>
      <c r="AI200" s="370"/>
      <c r="AJ200" s="370"/>
      <c r="AK200" s="370"/>
      <c r="AL200" s="370"/>
      <c r="AM200" s="370"/>
      <c r="AR200" s="90"/>
    </row>
    <row r="201" spans="1:44">
      <c r="A201" s="360" t="s">
        <v>317</v>
      </c>
      <c r="B201" s="360"/>
      <c r="C201" s="360"/>
      <c r="D201" s="360"/>
      <c r="E201" s="360"/>
      <c r="F201" s="360"/>
      <c r="G201" s="360"/>
      <c r="H201" s="360"/>
      <c r="I201" s="360"/>
      <c r="J201" s="360"/>
      <c r="K201" s="360"/>
      <c r="L201" s="360"/>
      <c r="M201" s="360"/>
      <c r="N201" s="360"/>
      <c r="O201" s="360"/>
      <c r="P201" s="360"/>
      <c r="Q201" s="360"/>
      <c r="R201" s="360"/>
      <c r="S201" s="360"/>
      <c r="T201" s="360"/>
      <c r="U201" s="360"/>
      <c r="V201" s="360"/>
      <c r="W201" s="360"/>
      <c r="X201" s="360"/>
      <c r="Y201" s="360"/>
      <c r="Z201" s="360"/>
      <c r="AA201" s="360"/>
      <c r="AB201" s="360"/>
      <c r="AC201" s="360"/>
      <c r="AD201" s="360"/>
      <c r="AE201" s="360"/>
      <c r="AF201" s="360"/>
      <c r="AG201" s="360"/>
      <c r="AH201" s="360"/>
      <c r="AI201" s="360"/>
      <c r="AJ201" s="360"/>
      <c r="AK201" s="360"/>
      <c r="AL201" s="360"/>
      <c r="AM201" s="360"/>
      <c r="AR201" s="90"/>
    </row>
    <row r="202" spans="1:44">
      <c r="A202" s="360"/>
      <c r="B202" s="360" t="s">
        <v>359</v>
      </c>
      <c r="C202" s="360"/>
      <c r="D202" s="360"/>
      <c r="E202" s="360"/>
      <c r="F202" s="360"/>
      <c r="G202" s="360"/>
      <c r="H202" s="360"/>
      <c r="I202" s="360"/>
      <c r="J202" s="360"/>
      <c r="K202" s="360"/>
      <c r="L202" s="360"/>
      <c r="M202" s="360"/>
      <c r="N202" s="360"/>
      <c r="O202" s="360"/>
      <c r="P202" s="98"/>
      <c r="Q202" s="360" t="s">
        <v>297</v>
      </c>
      <c r="R202" s="360"/>
      <c r="S202" s="360"/>
      <c r="T202" s="98"/>
      <c r="U202" s="360" t="s">
        <v>269</v>
      </c>
      <c r="V202" s="360"/>
      <c r="W202" s="360"/>
      <c r="X202" s="360"/>
      <c r="Y202" s="360"/>
      <c r="Z202" s="360"/>
      <c r="AA202" s="360"/>
      <c r="AB202" s="360"/>
      <c r="AC202" s="360"/>
      <c r="AD202" s="360"/>
      <c r="AE202" s="360"/>
      <c r="AF202" s="360"/>
      <c r="AG202" s="360"/>
      <c r="AH202" s="360"/>
      <c r="AI202" s="360"/>
      <c r="AJ202" s="360"/>
      <c r="AK202" s="360"/>
      <c r="AL202" s="360"/>
      <c r="AM202" s="360"/>
      <c r="AR202" s="90"/>
    </row>
    <row r="203" spans="1:44" ht="2.25" customHeight="1">
      <c r="A203" s="360"/>
      <c r="B203" s="360"/>
      <c r="C203" s="360"/>
      <c r="D203" s="360"/>
      <c r="E203" s="360"/>
      <c r="F203" s="360"/>
      <c r="G203" s="360"/>
      <c r="H203" s="360"/>
      <c r="I203" s="360"/>
      <c r="J203" s="360"/>
      <c r="K203" s="360"/>
      <c r="L203" s="360"/>
      <c r="M203" s="360"/>
      <c r="N203" s="360"/>
      <c r="O203" s="360"/>
      <c r="P203" s="360"/>
      <c r="Q203" s="360"/>
      <c r="R203" s="360"/>
      <c r="S203" s="360"/>
      <c r="T203" s="360"/>
      <c r="U203" s="360"/>
      <c r="V203" s="360"/>
      <c r="W203" s="360"/>
      <c r="X203" s="360"/>
      <c r="Y203" s="360"/>
      <c r="Z203" s="360"/>
      <c r="AA203" s="360"/>
      <c r="AB203" s="360"/>
      <c r="AC203" s="360"/>
      <c r="AD203" s="360"/>
      <c r="AE203" s="360"/>
      <c r="AF203" s="360"/>
      <c r="AG203" s="360"/>
      <c r="AH203" s="360"/>
      <c r="AI203" s="360"/>
      <c r="AJ203" s="360"/>
      <c r="AK203" s="360"/>
      <c r="AL203" s="360"/>
      <c r="AM203" s="360"/>
      <c r="AR203" s="90"/>
    </row>
    <row r="204" spans="1:44">
      <c r="A204" s="360"/>
      <c r="B204" s="360" t="s">
        <v>360</v>
      </c>
      <c r="C204" s="360"/>
      <c r="D204" s="360"/>
      <c r="E204" s="360"/>
      <c r="F204" s="360"/>
      <c r="G204" s="360"/>
      <c r="H204" s="360"/>
      <c r="I204" s="360"/>
      <c r="J204" s="360"/>
      <c r="K204" s="360"/>
      <c r="L204" s="360"/>
      <c r="M204" s="360"/>
      <c r="N204" s="360"/>
      <c r="O204" s="360"/>
      <c r="P204" s="98"/>
      <c r="Q204" s="360" t="s">
        <v>297</v>
      </c>
      <c r="R204" s="360"/>
      <c r="S204" s="360"/>
      <c r="T204" s="98"/>
      <c r="U204" s="360" t="s">
        <v>269</v>
      </c>
      <c r="V204" s="360"/>
      <c r="W204" s="360"/>
      <c r="X204" s="360"/>
      <c r="Y204" s="360"/>
      <c r="Z204" s="360"/>
      <c r="AA204" s="360"/>
      <c r="AB204" s="360"/>
      <c r="AC204" s="360"/>
      <c r="AD204" s="360"/>
      <c r="AE204" s="360"/>
      <c r="AF204" s="360"/>
      <c r="AG204" s="360"/>
      <c r="AH204" s="360"/>
      <c r="AI204" s="360"/>
      <c r="AJ204" s="360"/>
      <c r="AK204" s="360"/>
      <c r="AL204" s="360"/>
      <c r="AM204" s="360"/>
      <c r="AR204" s="90"/>
    </row>
    <row r="205" spans="1:44" ht="2.25" customHeight="1">
      <c r="A205" s="360"/>
      <c r="B205" s="360"/>
      <c r="C205" s="360"/>
      <c r="D205" s="360"/>
      <c r="E205" s="360"/>
      <c r="F205" s="360"/>
      <c r="G205" s="360"/>
      <c r="H205" s="360"/>
      <c r="I205" s="360"/>
      <c r="J205" s="360"/>
      <c r="K205" s="360"/>
      <c r="L205" s="360"/>
      <c r="M205" s="360"/>
      <c r="N205" s="360"/>
      <c r="O205" s="360"/>
      <c r="P205" s="360"/>
      <c r="Q205" s="360"/>
      <c r="R205" s="360"/>
      <c r="S205" s="360"/>
      <c r="T205" s="360"/>
      <c r="U205" s="360"/>
      <c r="V205" s="360"/>
      <c r="W205" s="360"/>
      <c r="X205" s="360"/>
      <c r="Y205" s="360"/>
      <c r="Z205" s="360"/>
      <c r="AA205" s="360"/>
      <c r="AB205" s="360"/>
      <c r="AC205" s="360"/>
      <c r="AD205" s="360"/>
      <c r="AE205" s="360"/>
      <c r="AF205" s="360"/>
      <c r="AG205" s="360"/>
      <c r="AH205" s="360"/>
      <c r="AI205" s="360"/>
      <c r="AJ205" s="360"/>
      <c r="AK205" s="360"/>
      <c r="AL205" s="360"/>
      <c r="AM205" s="360"/>
      <c r="AR205" s="90"/>
    </row>
    <row r="206" spans="1:44">
      <c r="A206" s="385"/>
      <c r="B206" s="385"/>
      <c r="C206" s="385"/>
      <c r="D206" s="385"/>
      <c r="E206" s="385"/>
      <c r="F206" s="385"/>
      <c r="G206" s="385"/>
      <c r="H206" s="385"/>
      <c r="I206" s="360"/>
      <c r="J206" s="360"/>
      <c r="K206" s="98"/>
      <c r="L206" s="360" t="s">
        <v>361</v>
      </c>
      <c r="M206" s="360"/>
      <c r="N206" s="360"/>
      <c r="O206" s="360"/>
      <c r="P206" s="98"/>
      <c r="Q206" s="232" t="s">
        <v>1073</v>
      </c>
      <c r="R206" s="367"/>
      <c r="S206" s="367"/>
      <c r="T206" s="367"/>
      <c r="U206" s="522"/>
      <c r="V206" s="522"/>
      <c r="W206" s="508"/>
      <c r="X206" s="508"/>
      <c r="Y206" s="367" t="s">
        <v>373</v>
      </c>
      <c r="Z206" s="522"/>
      <c r="AA206" s="522"/>
      <c r="AB206" s="367" t="s">
        <v>372</v>
      </c>
      <c r="AC206" s="367" t="s">
        <v>404</v>
      </c>
      <c r="AD206" s="363"/>
      <c r="AE206" s="360"/>
      <c r="AF206" s="360"/>
      <c r="AG206" s="360"/>
      <c r="AH206" s="360"/>
      <c r="AI206" s="98"/>
      <c r="AJ206" s="360" t="s">
        <v>323</v>
      </c>
      <c r="AK206" s="360"/>
      <c r="AL206" s="360"/>
      <c r="AM206" s="360"/>
      <c r="AR206" s="90"/>
    </row>
    <row r="207" spans="1:44" ht="2.25" customHeight="1">
      <c r="A207" s="387"/>
      <c r="B207" s="387"/>
      <c r="C207" s="387"/>
      <c r="D207" s="387"/>
      <c r="E207" s="387"/>
      <c r="F207" s="387"/>
      <c r="G207" s="387"/>
      <c r="H207" s="387"/>
      <c r="I207" s="367"/>
      <c r="J207" s="367"/>
      <c r="K207" s="358"/>
      <c r="L207" s="367"/>
      <c r="M207" s="367"/>
      <c r="N207" s="367"/>
      <c r="O207" s="367"/>
      <c r="P207" s="358"/>
      <c r="Q207" s="367"/>
      <c r="R207" s="367"/>
      <c r="S207" s="367"/>
      <c r="T207" s="367"/>
      <c r="U207" s="367"/>
      <c r="V207" s="359"/>
      <c r="W207" s="367"/>
      <c r="X207" s="367"/>
      <c r="Y207" s="367"/>
      <c r="Z207" s="367"/>
      <c r="AA207" s="367"/>
      <c r="AB207" s="367"/>
      <c r="AC207" s="367"/>
      <c r="AD207" s="367"/>
      <c r="AE207" s="367"/>
      <c r="AF207" s="367"/>
      <c r="AG207" s="367"/>
      <c r="AH207" s="367"/>
      <c r="AI207" s="358"/>
      <c r="AJ207" s="367"/>
      <c r="AK207" s="367"/>
      <c r="AL207" s="367"/>
      <c r="AM207" s="367"/>
      <c r="AR207" s="90"/>
    </row>
    <row r="208" spans="1:44">
      <c r="A208" s="385" t="s">
        <v>1294</v>
      </c>
      <c r="B208" s="385"/>
      <c r="C208" s="385"/>
      <c r="D208" s="385"/>
      <c r="E208" s="388" t="s">
        <v>1295</v>
      </c>
      <c r="F208" s="385"/>
      <c r="G208" s="386"/>
      <c r="H208" s="385"/>
      <c r="I208" s="371"/>
      <c r="J208" s="371"/>
      <c r="K208" s="371"/>
      <c r="L208" s="371"/>
      <c r="M208" s="371"/>
      <c r="N208" s="371"/>
      <c r="O208" s="371"/>
      <c r="P208" s="371"/>
      <c r="Q208" s="371"/>
      <c r="R208" s="371"/>
      <c r="S208" s="371"/>
      <c r="T208" s="371"/>
      <c r="U208" s="371"/>
      <c r="V208" s="371"/>
      <c r="W208" s="371"/>
      <c r="X208" s="371"/>
      <c r="Y208" s="371"/>
      <c r="Z208" s="371"/>
      <c r="AA208" s="371"/>
      <c r="AB208" s="371"/>
      <c r="AC208" s="371"/>
      <c r="AD208" s="371"/>
      <c r="AE208" s="371"/>
      <c r="AF208" s="371"/>
      <c r="AG208" s="371"/>
      <c r="AH208" s="371"/>
      <c r="AI208" s="371"/>
      <c r="AJ208" s="371"/>
      <c r="AK208" s="371"/>
      <c r="AL208" s="371"/>
      <c r="AM208" s="371"/>
      <c r="AR208" s="90"/>
    </row>
    <row r="209" spans="1:44">
      <c r="A209" s="360"/>
      <c r="B209" s="518"/>
      <c r="C209" s="519"/>
      <c r="D209" s="519"/>
      <c r="E209" s="519"/>
      <c r="F209" s="519"/>
      <c r="G209" s="519"/>
      <c r="H209" s="519"/>
      <c r="I209" s="519"/>
      <c r="J209" s="519"/>
      <c r="K209" s="519"/>
      <c r="L209" s="519"/>
      <c r="M209" s="519"/>
      <c r="N209" s="519"/>
      <c r="O209" s="519"/>
      <c r="P209" s="519"/>
      <c r="Q209" s="519"/>
      <c r="R209" s="519"/>
      <c r="S209" s="519"/>
      <c r="T209" s="519"/>
      <c r="U209" s="519"/>
      <c r="V209" s="519"/>
      <c r="W209" s="519"/>
      <c r="X209" s="519"/>
      <c r="Y209" s="519"/>
      <c r="Z209" s="519"/>
      <c r="AA209" s="519"/>
      <c r="AB209" s="519"/>
      <c r="AC209" s="519"/>
      <c r="AD209" s="519"/>
      <c r="AE209" s="519"/>
      <c r="AF209" s="519"/>
      <c r="AG209" s="519"/>
      <c r="AH209" s="519"/>
      <c r="AI209" s="519"/>
      <c r="AJ209" s="519"/>
      <c r="AK209" s="519"/>
      <c r="AL209" s="519"/>
      <c r="AM209" s="519"/>
      <c r="AR209" s="90"/>
    </row>
    <row r="210" spans="1:44">
      <c r="A210" s="360"/>
      <c r="B210" s="519"/>
      <c r="C210" s="519"/>
      <c r="D210" s="519"/>
      <c r="E210" s="519"/>
      <c r="F210" s="519"/>
      <c r="G210" s="519"/>
      <c r="H210" s="519"/>
      <c r="I210" s="519"/>
      <c r="J210" s="519"/>
      <c r="K210" s="519"/>
      <c r="L210" s="519"/>
      <c r="M210" s="519"/>
      <c r="N210" s="519"/>
      <c r="O210" s="519"/>
      <c r="P210" s="519"/>
      <c r="Q210" s="519"/>
      <c r="R210" s="519"/>
      <c r="S210" s="519"/>
      <c r="T210" s="519"/>
      <c r="U210" s="519"/>
      <c r="V210" s="519"/>
      <c r="W210" s="519"/>
      <c r="X210" s="519"/>
      <c r="Y210" s="519"/>
      <c r="Z210" s="519"/>
      <c r="AA210" s="519"/>
      <c r="AB210" s="519"/>
      <c r="AC210" s="519"/>
      <c r="AD210" s="519"/>
      <c r="AE210" s="519"/>
      <c r="AF210" s="519"/>
      <c r="AG210" s="519"/>
      <c r="AH210" s="519"/>
      <c r="AI210" s="519"/>
      <c r="AJ210" s="519"/>
      <c r="AK210" s="519"/>
      <c r="AL210" s="519"/>
      <c r="AM210" s="519"/>
      <c r="AR210" s="90"/>
    </row>
    <row r="211" spans="1:44">
      <c r="A211" s="360"/>
      <c r="B211" s="519"/>
      <c r="C211" s="519"/>
      <c r="D211" s="519"/>
      <c r="E211" s="519"/>
      <c r="F211" s="519"/>
      <c r="G211" s="519"/>
      <c r="H211" s="519"/>
      <c r="I211" s="519"/>
      <c r="J211" s="519"/>
      <c r="K211" s="519"/>
      <c r="L211" s="519"/>
      <c r="M211" s="519"/>
      <c r="N211" s="519"/>
      <c r="O211" s="519"/>
      <c r="P211" s="519"/>
      <c r="Q211" s="519"/>
      <c r="R211" s="519"/>
      <c r="S211" s="519"/>
      <c r="T211" s="519"/>
      <c r="U211" s="519"/>
      <c r="V211" s="519"/>
      <c r="W211" s="519"/>
      <c r="X211" s="519"/>
      <c r="Y211" s="519"/>
      <c r="Z211" s="519"/>
      <c r="AA211" s="519"/>
      <c r="AB211" s="519"/>
      <c r="AC211" s="519"/>
      <c r="AD211" s="519"/>
      <c r="AE211" s="519"/>
      <c r="AF211" s="519"/>
      <c r="AG211" s="519"/>
      <c r="AH211" s="519"/>
      <c r="AI211" s="519"/>
      <c r="AJ211" s="519"/>
      <c r="AK211" s="519"/>
      <c r="AL211" s="519"/>
      <c r="AM211" s="519"/>
      <c r="AR211" s="90"/>
    </row>
    <row r="212" spans="1:44">
      <c r="A212" s="370"/>
      <c r="B212" s="520"/>
      <c r="C212" s="520"/>
      <c r="D212" s="520"/>
      <c r="E212" s="520"/>
      <c r="F212" s="520"/>
      <c r="G212" s="520"/>
      <c r="H212" s="520"/>
      <c r="I212" s="520"/>
      <c r="J212" s="520"/>
      <c r="K212" s="520"/>
      <c r="L212" s="520"/>
      <c r="M212" s="520"/>
      <c r="N212" s="520"/>
      <c r="O212" s="520"/>
      <c r="P212" s="520"/>
      <c r="Q212" s="520"/>
      <c r="R212" s="520"/>
      <c r="S212" s="520"/>
      <c r="T212" s="520"/>
      <c r="U212" s="520"/>
      <c r="V212" s="520"/>
      <c r="W212" s="520"/>
      <c r="X212" s="520"/>
      <c r="Y212" s="520"/>
      <c r="Z212" s="520"/>
      <c r="AA212" s="520"/>
      <c r="AB212" s="520"/>
      <c r="AC212" s="520"/>
      <c r="AD212" s="520"/>
      <c r="AE212" s="520"/>
      <c r="AF212" s="520"/>
      <c r="AG212" s="520"/>
      <c r="AH212" s="520"/>
      <c r="AI212" s="520"/>
      <c r="AJ212" s="520"/>
      <c r="AK212" s="520"/>
      <c r="AL212" s="520"/>
      <c r="AM212" s="520"/>
      <c r="AR212" s="90"/>
    </row>
    <row r="213" spans="1:44" ht="2.25" customHeight="1">
      <c r="A213" s="360"/>
      <c r="B213" s="360"/>
      <c r="C213" s="360"/>
      <c r="D213" s="360"/>
      <c r="E213" s="360"/>
      <c r="F213" s="360"/>
      <c r="G213" s="360"/>
      <c r="H213" s="360"/>
      <c r="I213" s="360"/>
      <c r="J213" s="360"/>
      <c r="K213" s="360"/>
      <c r="L213" s="360"/>
      <c r="M213" s="360"/>
      <c r="N213" s="360"/>
      <c r="O213" s="360"/>
      <c r="P213" s="360"/>
      <c r="Q213" s="360"/>
      <c r="R213" s="360"/>
      <c r="S213" s="360"/>
      <c r="T213" s="360"/>
      <c r="U213" s="360"/>
      <c r="V213" s="360"/>
      <c r="W213" s="360"/>
      <c r="X213" s="360"/>
      <c r="Y213" s="360"/>
      <c r="Z213" s="360"/>
      <c r="AA213" s="360"/>
      <c r="AB213" s="360"/>
      <c r="AC213" s="360"/>
      <c r="AD213" s="360"/>
      <c r="AE213" s="360"/>
      <c r="AF213" s="360"/>
      <c r="AG213" s="360"/>
      <c r="AH213" s="360"/>
      <c r="AI213" s="360"/>
      <c r="AJ213" s="360"/>
      <c r="AK213" s="360"/>
      <c r="AL213" s="360"/>
      <c r="AM213" s="360"/>
      <c r="AR213" s="90"/>
    </row>
    <row r="214" spans="1:44">
      <c r="A214" s="360"/>
      <c r="B214" s="360"/>
      <c r="C214" s="360"/>
      <c r="D214" s="360"/>
      <c r="E214" s="360"/>
      <c r="F214" s="360"/>
      <c r="G214" s="360"/>
      <c r="H214" s="360"/>
      <c r="I214" s="360"/>
      <c r="J214" s="360"/>
      <c r="K214" s="360"/>
      <c r="L214" s="360"/>
      <c r="M214" s="360"/>
      <c r="N214" s="360"/>
      <c r="O214" s="360"/>
      <c r="P214" s="360"/>
      <c r="Q214" s="360"/>
      <c r="R214" s="360"/>
      <c r="S214" s="360"/>
      <c r="T214" s="360"/>
      <c r="U214" s="360"/>
      <c r="V214" s="360"/>
      <c r="W214" s="360"/>
      <c r="X214" s="360"/>
      <c r="Y214" s="360"/>
      <c r="Z214" s="360"/>
      <c r="AA214" s="360"/>
      <c r="AB214" s="360"/>
      <c r="AC214" s="360"/>
      <c r="AD214" s="360"/>
      <c r="AE214" s="360"/>
      <c r="AF214" s="360"/>
      <c r="AG214" s="360"/>
      <c r="AH214" s="360"/>
      <c r="AI214" s="360"/>
      <c r="AJ214" s="360"/>
      <c r="AK214" s="360"/>
      <c r="AL214" s="360"/>
      <c r="AM214" s="360"/>
      <c r="AR214" s="90"/>
    </row>
    <row r="215" spans="1:44">
      <c r="A215" s="360"/>
      <c r="B215" s="360"/>
      <c r="C215" s="360"/>
      <c r="D215" s="360"/>
      <c r="E215" s="360"/>
      <c r="F215" s="360"/>
      <c r="G215" s="360"/>
      <c r="H215" s="360"/>
      <c r="I215" s="360"/>
      <c r="J215" s="360"/>
      <c r="K215" s="360"/>
      <c r="L215" s="360"/>
      <c r="M215" s="360"/>
      <c r="N215" s="360"/>
      <c r="O215" s="360"/>
      <c r="P215" s="360"/>
      <c r="Q215" s="360"/>
      <c r="R215" s="360"/>
      <c r="S215" s="360"/>
      <c r="T215" s="360"/>
      <c r="U215" s="360"/>
      <c r="V215" s="360"/>
      <c r="W215" s="360"/>
      <c r="X215" s="360"/>
      <c r="Y215" s="360"/>
      <c r="Z215" s="360"/>
      <c r="AA215" s="360"/>
      <c r="AB215" s="360"/>
      <c r="AC215" s="360"/>
      <c r="AD215" s="360"/>
      <c r="AE215" s="360"/>
      <c r="AF215" s="360"/>
      <c r="AG215" s="360"/>
      <c r="AH215" s="360"/>
      <c r="AI215" s="360"/>
      <c r="AJ215" s="360"/>
      <c r="AK215" s="360"/>
      <c r="AL215" s="360"/>
      <c r="AM215" s="360"/>
      <c r="AR215" s="90"/>
    </row>
    <row r="216" spans="1:44">
      <c r="A216" s="535" t="s">
        <v>74</v>
      </c>
      <c r="B216" s="535"/>
      <c r="C216" s="535"/>
      <c r="D216" s="535"/>
      <c r="E216" s="535"/>
      <c r="F216" s="535"/>
      <c r="G216" s="535"/>
      <c r="H216" s="535"/>
      <c r="I216" s="535"/>
      <c r="J216" s="535"/>
      <c r="K216" s="535"/>
      <c r="L216" s="535"/>
      <c r="M216" s="535"/>
      <c r="N216" s="535"/>
      <c r="O216" s="535"/>
      <c r="P216" s="535"/>
      <c r="Q216" s="535"/>
      <c r="R216" s="535"/>
      <c r="S216" s="535"/>
      <c r="T216" s="535"/>
      <c r="U216" s="535"/>
      <c r="V216" s="535"/>
      <c r="W216" s="535"/>
      <c r="X216" s="535"/>
      <c r="Y216" s="535"/>
      <c r="Z216" s="535"/>
      <c r="AA216" s="535"/>
      <c r="AB216" s="535"/>
      <c r="AC216" s="535"/>
      <c r="AD216" s="535"/>
      <c r="AE216" s="535"/>
      <c r="AF216" s="512"/>
      <c r="AG216" s="512"/>
      <c r="AH216" s="512"/>
      <c r="AI216" s="512"/>
      <c r="AJ216" s="512"/>
      <c r="AK216" s="512"/>
      <c r="AL216" s="512"/>
      <c r="AM216" s="512"/>
      <c r="AR216" s="90"/>
    </row>
    <row r="217" spans="1:44">
      <c r="A217" s="370" t="s">
        <v>318</v>
      </c>
      <c r="B217" s="370"/>
      <c r="C217" s="370"/>
      <c r="D217" s="370"/>
      <c r="E217" s="370"/>
      <c r="F217" s="370"/>
      <c r="G217" s="370"/>
      <c r="H217" s="370"/>
      <c r="I217" s="370"/>
      <c r="J217" s="370"/>
      <c r="K217" s="370"/>
      <c r="L217" s="370"/>
      <c r="M217" s="370"/>
      <c r="N217" s="370"/>
      <c r="O217" s="370"/>
      <c r="P217" s="370"/>
      <c r="Q217" s="370"/>
      <c r="R217" s="370"/>
      <c r="S217" s="370"/>
      <c r="T217" s="370"/>
      <c r="U217" s="370"/>
      <c r="V217" s="370"/>
      <c r="W217" s="370"/>
      <c r="X217" s="370"/>
      <c r="Y217" s="370"/>
      <c r="Z217" s="370"/>
      <c r="AA217" s="370"/>
      <c r="AB217" s="370"/>
      <c r="AC217" s="370"/>
      <c r="AD217" s="370"/>
      <c r="AE217" s="370"/>
      <c r="AF217" s="370"/>
      <c r="AG217" s="370"/>
      <c r="AH217" s="370"/>
      <c r="AI217" s="370"/>
      <c r="AJ217" s="370"/>
      <c r="AK217" s="370"/>
      <c r="AL217" s="370"/>
      <c r="AM217" s="370"/>
      <c r="AN217" s="78"/>
      <c r="AR217" s="90"/>
    </row>
    <row r="218" spans="1:44">
      <c r="A218" s="360"/>
      <c r="B218" s="360"/>
      <c r="C218" s="360"/>
      <c r="D218" s="360"/>
      <c r="E218" s="360"/>
      <c r="F218" s="360"/>
      <c r="G218" s="360"/>
      <c r="H218" s="360"/>
      <c r="I218" s="360"/>
      <c r="J218" s="360"/>
      <c r="K218" s="360"/>
      <c r="L218" s="360"/>
      <c r="M218" s="360"/>
      <c r="N218" s="360"/>
      <c r="O218" s="360"/>
      <c r="P218" s="360"/>
      <c r="Q218" s="360"/>
      <c r="R218" s="360"/>
      <c r="S218" s="360"/>
      <c r="T218" s="360"/>
      <c r="U218" s="360"/>
      <c r="V218" s="360"/>
      <c r="W218" s="360"/>
      <c r="X218" s="360"/>
      <c r="Y218" s="360"/>
      <c r="Z218" s="360"/>
      <c r="AA218" s="360"/>
      <c r="AB218" s="360"/>
      <c r="AC218" s="360"/>
      <c r="AD218" s="360"/>
      <c r="AE218" s="360"/>
      <c r="AF218" s="360"/>
      <c r="AG218" s="360"/>
      <c r="AH218" s="360"/>
      <c r="AI218" s="360"/>
      <c r="AJ218" s="360"/>
      <c r="AK218" s="360"/>
      <c r="AL218" s="360"/>
      <c r="AM218" s="360"/>
      <c r="AR218" s="90"/>
    </row>
    <row r="219" spans="1:44">
      <c r="A219" s="575" t="s">
        <v>362</v>
      </c>
      <c r="B219" s="575"/>
      <c r="C219" s="575"/>
      <c r="D219" s="575"/>
      <c r="E219" s="575"/>
      <c r="F219" s="575" t="s">
        <v>363</v>
      </c>
      <c r="G219" s="575"/>
      <c r="H219" s="575"/>
      <c r="I219" s="575"/>
      <c r="J219" s="575"/>
      <c r="K219" s="575"/>
      <c r="L219" s="575"/>
      <c r="M219" s="575"/>
      <c r="N219" s="575" t="s">
        <v>364</v>
      </c>
      <c r="O219" s="575"/>
      <c r="P219" s="575"/>
      <c r="Q219" s="575"/>
      <c r="R219" s="575"/>
      <c r="S219" s="575"/>
      <c r="T219" s="575"/>
      <c r="U219" s="575"/>
      <c r="V219" s="575" t="s">
        <v>365</v>
      </c>
      <c r="W219" s="575"/>
      <c r="X219" s="575"/>
      <c r="Y219" s="575"/>
      <c r="Z219" s="575"/>
      <c r="AA219" s="575" t="s">
        <v>366</v>
      </c>
      <c r="AB219" s="575"/>
      <c r="AC219" s="575"/>
      <c r="AD219" s="575"/>
      <c r="AE219" s="575"/>
      <c r="AF219" s="575"/>
      <c r="AG219" s="575"/>
      <c r="AH219" s="575"/>
      <c r="AI219" s="575"/>
      <c r="AJ219" s="575"/>
      <c r="AK219" s="575"/>
      <c r="AL219" s="575"/>
      <c r="AM219" s="575"/>
      <c r="AR219" s="90"/>
    </row>
    <row r="220" spans="1:44">
      <c r="A220" s="575"/>
      <c r="B220" s="575"/>
      <c r="C220" s="575"/>
      <c r="D220" s="575"/>
      <c r="E220" s="575"/>
      <c r="F220" s="575"/>
      <c r="G220" s="575"/>
      <c r="H220" s="575"/>
      <c r="I220" s="575"/>
      <c r="J220" s="575"/>
      <c r="K220" s="575"/>
      <c r="L220" s="575"/>
      <c r="M220" s="575"/>
      <c r="N220" s="575"/>
      <c r="O220" s="575"/>
      <c r="P220" s="575"/>
      <c r="Q220" s="575"/>
      <c r="R220" s="575"/>
      <c r="S220" s="575"/>
      <c r="T220" s="575"/>
      <c r="U220" s="575"/>
      <c r="V220" s="575"/>
      <c r="W220" s="575"/>
      <c r="X220" s="575"/>
      <c r="Y220" s="575"/>
      <c r="Z220" s="575"/>
      <c r="AA220" s="575"/>
      <c r="AB220" s="575"/>
      <c r="AC220" s="575"/>
      <c r="AD220" s="575"/>
      <c r="AE220" s="575"/>
      <c r="AF220" s="575"/>
      <c r="AG220" s="575"/>
      <c r="AH220" s="575"/>
      <c r="AI220" s="575"/>
      <c r="AJ220" s="575"/>
      <c r="AK220" s="575"/>
      <c r="AL220" s="575"/>
      <c r="AM220" s="575"/>
      <c r="AR220" s="90"/>
    </row>
    <row r="221" spans="1:44">
      <c r="A221" s="575"/>
      <c r="B221" s="575"/>
      <c r="C221" s="575"/>
      <c r="D221" s="575"/>
      <c r="E221" s="575"/>
      <c r="F221" s="575"/>
      <c r="G221" s="575"/>
      <c r="H221" s="575"/>
      <c r="I221" s="575"/>
      <c r="J221" s="575"/>
      <c r="K221" s="575"/>
      <c r="L221" s="575"/>
      <c r="M221" s="575"/>
      <c r="N221" s="575"/>
      <c r="O221" s="575"/>
      <c r="P221" s="575"/>
      <c r="Q221" s="575"/>
      <c r="R221" s="575"/>
      <c r="S221" s="575"/>
      <c r="T221" s="575"/>
      <c r="U221" s="575"/>
      <c r="V221" s="575"/>
      <c r="W221" s="575"/>
      <c r="X221" s="575"/>
      <c r="Y221" s="575"/>
      <c r="Z221" s="575"/>
      <c r="AA221" s="575"/>
      <c r="AB221" s="575"/>
      <c r="AC221" s="575"/>
      <c r="AD221" s="575"/>
      <c r="AE221" s="575"/>
      <c r="AF221" s="575"/>
      <c r="AG221" s="575"/>
      <c r="AH221" s="575"/>
      <c r="AI221" s="575"/>
      <c r="AJ221" s="575"/>
      <c r="AK221" s="575"/>
      <c r="AL221" s="575"/>
      <c r="AM221" s="575"/>
      <c r="AR221" s="90"/>
    </row>
    <row r="222" spans="1:44">
      <c r="A222" s="506"/>
      <c r="B222" s="506"/>
      <c r="C222" s="506"/>
      <c r="D222" s="506"/>
      <c r="E222" s="506"/>
      <c r="F222" s="507"/>
      <c r="G222" s="507"/>
      <c r="H222" s="507"/>
      <c r="I222" s="507"/>
      <c r="J222" s="507"/>
      <c r="K222" s="507"/>
      <c r="L222" s="507"/>
      <c r="M222" s="507"/>
      <c r="N222" s="507" t="s">
        <v>367</v>
      </c>
      <c r="O222" s="507"/>
      <c r="P222" s="507"/>
      <c r="Q222" s="507"/>
      <c r="R222" s="507"/>
      <c r="S222" s="507"/>
      <c r="T222" s="507"/>
      <c r="U222" s="507"/>
      <c r="V222" s="506"/>
      <c r="W222" s="506"/>
      <c r="X222" s="506"/>
      <c r="Y222" s="506"/>
      <c r="Z222" s="506"/>
      <c r="AA222" s="507"/>
      <c r="AB222" s="507"/>
      <c r="AC222" s="507"/>
      <c r="AD222" s="507"/>
      <c r="AE222" s="507"/>
      <c r="AF222" s="507"/>
      <c r="AG222" s="507"/>
      <c r="AH222" s="507"/>
      <c r="AI222" s="507"/>
      <c r="AJ222" s="507"/>
      <c r="AK222" s="507"/>
      <c r="AL222" s="507"/>
      <c r="AM222" s="507"/>
      <c r="AR222" s="90"/>
    </row>
    <row r="223" spans="1:44">
      <c r="A223" s="506"/>
      <c r="B223" s="506"/>
      <c r="C223" s="506"/>
      <c r="D223" s="506"/>
      <c r="E223" s="506"/>
      <c r="F223" s="507"/>
      <c r="G223" s="507"/>
      <c r="H223" s="507"/>
      <c r="I223" s="507"/>
      <c r="J223" s="507"/>
      <c r="K223" s="507"/>
      <c r="L223" s="507"/>
      <c r="M223" s="507"/>
      <c r="N223" s="507"/>
      <c r="O223" s="507"/>
      <c r="P223" s="507"/>
      <c r="Q223" s="507"/>
      <c r="R223" s="507"/>
      <c r="S223" s="507"/>
      <c r="T223" s="507"/>
      <c r="U223" s="507"/>
      <c r="V223" s="506"/>
      <c r="W223" s="506"/>
      <c r="X223" s="506"/>
      <c r="Y223" s="506"/>
      <c r="Z223" s="506"/>
      <c r="AA223" s="507"/>
      <c r="AB223" s="507"/>
      <c r="AC223" s="507"/>
      <c r="AD223" s="507"/>
      <c r="AE223" s="507"/>
      <c r="AF223" s="507"/>
      <c r="AG223" s="507"/>
      <c r="AH223" s="507"/>
      <c r="AI223" s="507"/>
      <c r="AJ223" s="507"/>
      <c r="AK223" s="507"/>
      <c r="AL223" s="507"/>
      <c r="AM223" s="507"/>
      <c r="AR223" s="90"/>
    </row>
    <row r="224" spans="1:44">
      <c r="A224" s="506"/>
      <c r="B224" s="506"/>
      <c r="C224" s="506"/>
      <c r="D224" s="506"/>
      <c r="E224" s="506"/>
      <c r="F224" s="507"/>
      <c r="G224" s="507"/>
      <c r="H224" s="507"/>
      <c r="I224" s="507"/>
      <c r="J224" s="507"/>
      <c r="K224" s="507"/>
      <c r="L224" s="507"/>
      <c r="M224" s="507"/>
      <c r="N224" s="507"/>
      <c r="O224" s="507"/>
      <c r="P224" s="507"/>
      <c r="Q224" s="507"/>
      <c r="R224" s="507"/>
      <c r="S224" s="507"/>
      <c r="T224" s="507"/>
      <c r="U224" s="507"/>
      <c r="V224" s="506"/>
      <c r="W224" s="506"/>
      <c r="X224" s="506"/>
      <c r="Y224" s="506"/>
      <c r="Z224" s="506"/>
      <c r="AA224" s="507"/>
      <c r="AB224" s="507"/>
      <c r="AC224" s="507"/>
      <c r="AD224" s="507"/>
      <c r="AE224" s="507"/>
      <c r="AF224" s="507"/>
      <c r="AG224" s="507"/>
      <c r="AH224" s="507"/>
      <c r="AI224" s="507"/>
      <c r="AJ224" s="507"/>
      <c r="AK224" s="507"/>
      <c r="AL224" s="507"/>
      <c r="AM224" s="507"/>
      <c r="AR224" s="90"/>
    </row>
    <row r="225" spans="1:44">
      <c r="A225" s="506"/>
      <c r="B225" s="506"/>
      <c r="C225" s="506"/>
      <c r="D225" s="506"/>
      <c r="E225" s="506"/>
      <c r="F225" s="507"/>
      <c r="G225" s="507"/>
      <c r="H225" s="507"/>
      <c r="I225" s="507"/>
      <c r="J225" s="507"/>
      <c r="K225" s="507"/>
      <c r="L225" s="507"/>
      <c r="M225" s="507"/>
      <c r="N225" s="507" t="s">
        <v>367</v>
      </c>
      <c r="O225" s="507"/>
      <c r="P225" s="507"/>
      <c r="Q225" s="507"/>
      <c r="R225" s="507"/>
      <c r="S225" s="507"/>
      <c r="T225" s="507"/>
      <c r="U225" s="507"/>
      <c r="V225" s="506"/>
      <c r="W225" s="506"/>
      <c r="X225" s="506"/>
      <c r="Y225" s="506"/>
      <c r="Z225" s="506"/>
      <c r="AA225" s="507"/>
      <c r="AB225" s="507"/>
      <c r="AC225" s="507"/>
      <c r="AD225" s="507"/>
      <c r="AE225" s="507"/>
      <c r="AF225" s="507"/>
      <c r="AG225" s="507"/>
      <c r="AH225" s="507"/>
      <c r="AI225" s="507"/>
      <c r="AJ225" s="507"/>
      <c r="AK225" s="507"/>
      <c r="AL225" s="507"/>
      <c r="AM225" s="507"/>
      <c r="AR225" s="90"/>
    </row>
    <row r="226" spans="1:44">
      <c r="A226" s="506"/>
      <c r="B226" s="506"/>
      <c r="C226" s="506"/>
      <c r="D226" s="506"/>
      <c r="E226" s="506"/>
      <c r="F226" s="507"/>
      <c r="G226" s="507"/>
      <c r="H226" s="507"/>
      <c r="I226" s="507"/>
      <c r="J226" s="507"/>
      <c r="K226" s="507"/>
      <c r="L226" s="507"/>
      <c r="M226" s="507"/>
      <c r="N226" s="507"/>
      <c r="O226" s="507"/>
      <c r="P226" s="507"/>
      <c r="Q226" s="507"/>
      <c r="R226" s="507"/>
      <c r="S226" s="507"/>
      <c r="T226" s="507"/>
      <c r="U226" s="507"/>
      <c r="V226" s="506"/>
      <c r="W226" s="506"/>
      <c r="X226" s="506"/>
      <c r="Y226" s="506"/>
      <c r="Z226" s="506"/>
      <c r="AA226" s="507"/>
      <c r="AB226" s="507"/>
      <c r="AC226" s="507"/>
      <c r="AD226" s="507"/>
      <c r="AE226" s="507"/>
      <c r="AF226" s="507"/>
      <c r="AG226" s="507"/>
      <c r="AH226" s="507"/>
      <c r="AI226" s="507"/>
      <c r="AJ226" s="507"/>
      <c r="AK226" s="507"/>
      <c r="AL226" s="507"/>
      <c r="AM226" s="507"/>
      <c r="AR226" s="90"/>
    </row>
    <row r="227" spans="1:44">
      <c r="A227" s="506"/>
      <c r="B227" s="506"/>
      <c r="C227" s="506"/>
      <c r="D227" s="506"/>
      <c r="E227" s="506"/>
      <c r="F227" s="507"/>
      <c r="G227" s="507"/>
      <c r="H227" s="507"/>
      <c r="I227" s="507"/>
      <c r="J227" s="507"/>
      <c r="K227" s="507"/>
      <c r="L227" s="507"/>
      <c r="M227" s="507"/>
      <c r="N227" s="507"/>
      <c r="O227" s="507"/>
      <c r="P227" s="507"/>
      <c r="Q227" s="507"/>
      <c r="R227" s="507"/>
      <c r="S227" s="507"/>
      <c r="T227" s="507"/>
      <c r="U227" s="507"/>
      <c r="V227" s="506"/>
      <c r="W227" s="506"/>
      <c r="X227" s="506"/>
      <c r="Y227" s="506"/>
      <c r="Z227" s="506"/>
      <c r="AA227" s="507"/>
      <c r="AB227" s="507"/>
      <c r="AC227" s="507"/>
      <c r="AD227" s="507"/>
      <c r="AE227" s="507"/>
      <c r="AF227" s="507"/>
      <c r="AG227" s="507"/>
      <c r="AH227" s="507"/>
      <c r="AI227" s="507"/>
      <c r="AJ227" s="507"/>
      <c r="AK227" s="507"/>
      <c r="AL227" s="507"/>
      <c r="AM227" s="507"/>
      <c r="AR227" s="90"/>
    </row>
    <row r="228" spans="1:44">
      <c r="A228" s="506"/>
      <c r="B228" s="506"/>
      <c r="C228" s="506"/>
      <c r="D228" s="506"/>
      <c r="E228" s="506"/>
      <c r="F228" s="507"/>
      <c r="G228" s="507"/>
      <c r="H228" s="507"/>
      <c r="I228" s="507"/>
      <c r="J228" s="507"/>
      <c r="K228" s="507"/>
      <c r="L228" s="507"/>
      <c r="M228" s="507"/>
      <c r="N228" s="507" t="s">
        <v>367</v>
      </c>
      <c r="O228" s="507"/>
      <c r="P228" s="507"/>
      <c r="Q228" s="507"/>
      <c r="R228" s="507"/>
      <c r="S228" s="507"/>
      <c r="T228" s="507"/>
      <c r="U228" s="507"/>
      <c r="V228" s="506"/>
      <c r="W228" s="506"/>
      <c r="X228" s="506"/>
      <c r="Y228" s="506"/>
      <c r="Z228" s="506"/>
      <c r="AA228" s="507"/>
      <c r="AB228" s="507"/>
      <c r="AC228" s="507"/>
      <c r="AD228" s="507"/>
      <c r="AE228" s="507"/>
      <c r="AF228" s="507"/>
      <c r="AG228" s="507"/>
      <c r="AH228" s="507"/>
      <c r="AI228" s="507"/>
      <c r="AJ228" s="507"/>
      <c r="AK228" s="507"/>
      <c r="AL228" s="507"/>
      <c r="AM228" s="507"/>
      <c r="AR228" s="90"/>
    </row>
    <row r="229" spans="1:44">
      <c r="A229" s="506"/>
      <c r="B229" s="506"/>
      <c r="C229" s="506"/>
      <c r="D229" s="506"/>
      <c r="E229" s="506"/>
      <c r="F229" s="507"/>
      <c r="G229" s="507"/>
      <c r="H229" s="507"/>
      <c r="I229" s="507"/>
      <c r="J229" s="507"/>
      <c r="K229" s="507"/>
      <c r="L229" s="507"/>
      <c r="M229" s="507"/>
      <c r="N229" s="507"/>
      <c r="O229" s="507"/>
      <c r="P229" s="507"/>
      <c r="Q229" s="507"/>
      <c r="R229" s="507"/>
      <c r="S229" s="507"/>
      <c r="T229" s="507"/>
      <c r="U229" s="507"/>
      <c r="V229" s="506"/>
      <c r="W229" s="506"/>
      <c r="X229" s="506"/>
      <c r="Y229" s="506"/>
      <c r="Z229" s="506"/>
      <c r="AA229" s="507"/>
      <c r="AB229" s="507"/>
      <c r="AC229" s="507"/>
      <c r="AD229" s="507"/>
      <c r="AE229" s="507"/>
      <c r="AF229" s="507"/>
      <c r="AG229" s="507"/>
      <c r="AH229" s="507"/>
      <c r="AI229" s="507"/>
      <c r="AJ229" s="507"/>
      <c r="AK229" s="507"/>
      <c r="AL229" s="507"/>
      <c r="AM229" s="507"/>
      <c r="AR229" s="90"/>
    </row>
    <row r="230" spans="1:44">
      <c r="A230" s="506"/>
      <c r="B230" s="506"/>
      <c r="C230" s="506"/>
      <c r="D230" s="506"/>
      <c r="E230" s="506"/>
      <c r="F230" s="507"/>
      <c r="G230" s="507"/>
      <c r="H230" s="507"/>
      <c r="I230" s="507"/>
      <c r="J230" s="507"/>
      <c r="K230" s="507"/>
      <c r="L230" s="507"/>
      <c r="M230" s="507"/>
      <c r="N230" s="507"/>
      <c r="O230" s="507"/>
      <c r="P230" s="507"/>
      <c r="Q230" s="507"/>
      <c r="R230" s="507"/>
      <c r="S230" s="507"/>
      <c r="T230" s="507"/>
      <c r="U230" s="507"/>
      <c r="V230" s="506"/>
      <c r="W230" s="506"/>
      <c r="X230" s="506"/>
      <c r="Y230" s="506"/>
      <c r="Z230" s="506"/>
      <c r="AA230" s="507"/>
      <c r="AB230" s="507"/>
      <c r="AC230" s="507"/>
      <c r="AD230" s="507"/>
      <c r="AE230" s="507"/>
      <c r="AF230" s="507"/>
      <c r="AG230" s="507"/>
      <c r="AH230" s="507"/>
      <c r="AI230" s="507"/>
      <c r="AJ230" s="507"/>
      <c r="AK230" s="507"/>
      <c r="AL230" s="507"/>
      <c r="AM230" s="507"/>
      <c r="AR230" s="90"/>
    </row>
    <row r="231" spans="1:44">
      <c r="A231" s="506"/>
      <c r="B231" s="506"/>
      <c r="C231" s="506"/>
      <c r="D231" s="506"/>
      <c r="E231" s="506"/>
      <c r="F231" s="507"/>
      <c r="G231" s="507"/>
      <c r="H231" s="507"/>
      <c r="I231" s="507"/>
      <c r="J231" s="507"/>
      <c r="K231" s="507"/>
      <c r="L231" s="507"/>
      <c r="M231" s="507"/>
      <c r="N231" s="507" t="s">
        <v>367</v>
      </c>
      <c r="O231" s="507"/>
      <c r="P231" s="507"/>
      <c r="Q231" s="507"/>
      <c r="R231" s="507"/>
      <c r="S231" s="507"/>
      <c r="T231" s="507"/>
      <c r="U231" s="507"/>
      <c r="V231" s="506"/>
      <c r="W231" s="506"/>
      <c r="X231" s="506"/>
      <c r="Y231" s="506"/>
      <c r="Z231" s="506"/>
      <c r="AA231" s="507"/>
      <c r="AB231" s="507"/>
      <c r="AC231" s="507"/>
      <c r="AD231" s="507"/>
      <c r="AE231" s="507"/>
      <c r="AF231" s="507"/>
      <c r="AG231" s="507"/>
      <c r="AH231" s="507"/>
      <c r="AI231" s="507"/>
      <c r="AJ231" s="507"/>
      <c r="AK231" s="507"/>
      <c r="AL231" s="507"/>
      <c r="AM231" s="507"/>
      <c r="AR231" s="90"/>
    </row>
    <row r="232" spans="1:44">
      <c r="A232" s="506"/>
      <c r="B232" s="506"/>
      <c r="C232" s="506"/>
      <c r="D232" s="506"/>
      <c r="E232" s="506"/>
      <c r="F232" s="507"/>
      <c r="G232" s="507"/>
      <c r="H232" s="507"/>
      <c r="I232" s="507"/>
      <c r="J232" s="507"/>
      <c r="K232" s="507"/>
      <c r="L232" s="507"/>
      <c r="M232" s="507"/>
      <c r="N232" s="507"/>
      <c r="O232" s="507"/>
      <c r="P232" s="507"/>
      <c r="Q232" s="507"/>
      <c r="R232" s="507"/>
      <c r="S232" s="507"/>
      <c r="T232" s="507"/>
      <c r="U232" s="507"/>
      <c r="V232" s="506"/>
      <c r="W232" s="506"/>
      <c r="X232" s="506"/>
      <c r="Y232" s="506"/>
      <c r="Z232" s="506"/>
      <c r="AA232" s="507"/>
      <c r="AB232" s="507"/>
      <c r="AC232" s="507"/>
      <c r="AD232" s="507"/>
      <c r="AE232" s="507"/>
      <c r="AF232" s="507"/>
      <c r="AG232" s="507"/>
      <c r="AH232" s="507"/>
      <c r="AI232" s="507"/>
      <c r="AJ232" s="507"/>
      <c r="AK232" s="507"/>
      <c r="AL232" s="507"/>
      <c r="AM232" s="507"/>
      <c r="AR232" s="90"/>
    </row>
    <row r="233" spans="1:44">
      <c r="A233" s="506"/>
      <c r="B233" s="506"/>
      <c r="C233" s="506"/>
      <c r="D233" s="506"/>
      <c r="E233" s="506"/>
      <c r="F233" s="507"/>
      <c r="G233" s="507"/>
      <c r="H233" s="507"/>
      <c r="I233" s="507"/>
      <c r="J233" s="507"/>
      <c r="K233" s="507"/>
      <c r="L233" s="507"/>
      <c r="M233" s="507"/>
      <c r="N233" s="507"/>
      <c r="O233" s="507"/>
      <c r="P233" s="507"/>
      <c r="Q233" s="507"/>
      <c r="R233" s="507"/>
      <c r="S233" s="507"/>
      <c r="T233" s="507"/>
      <c r="U233" s="507"/>
      <c r="V233" s="506"/>
      <c r="W233" s="506"/>
      <c r="X233" s="506"/>
      <c r="Y233" s="506"/>
      <c r="Z233" s="506"/>
      <c r="AA233" s="507"/>
      <c r="AB233" s="507"/>
      <c r="AC233" s="507"/>
      <c r="AD233" s="507"/>
      <c r="AE233" s="507"/>
      <c r="AF233" s="507"/>
      <c r="AG233" s="507"/>
      <c r="AH233" s="507"/>
      <c r="AI233" s="507"/>
      <c r="AJ233" s="507"/>
      <c r="AK233" s="507"/>
      <c r="AL233" s="507"/>
      <c r="AM233" s="507"/>
      <c r="AR233" s="90"/>
    </row>
    <row r="234" spans="1:44">
      <c r="A234" s="506"/>
      <c r="B234" s="506"/>
      <c r="C234" s="506"/>
      <c r="D234" s="506"/>
      <c r="E234" s="506"/>
      <c r="F234" s="507"/>
      <c r="G234" s="507"/>
      <c r="H234" s="507"/>
      <c r="I234" s="507"/>
      <c r="J234" s="507"/>
      <c r="K234" s="507"/>
      <c r="L234" s="507"/>
      <c r="M234" s="507"/>
      <c r="N234" s="507" t="s">
        <v>367</v>
      </c>
      <c r="O234" s="507"/>
      <c r="P234" s="507"/>
      <c r="Q234" s="507"/>
      <c r="R234" s="507"/>
      <c r="S234" s="507"/>
      <c r="T234" s="507"/>
      <c r="U234" s="507"/>
      <c r="V234" s="506"/>
      <c r="W234" s="506"/>
      <c r="X234" s="506"/>
      <c r="Y234" s="506"/>
      <c r="Z234" s="506"/>
      <c r="AA234" s="507"/>
      <c r="AB234" s="507"/>
      <c r="AC234" s="507"/>
      <c r="AD234" s="507"/>
      <c r="AE234" s="507"/>
      <c r="AF234" s="507"/>
      <c r="AG234" s="507"/>
      <c r="AH234" s="507"/>
      <c r="AI234" s="507"/>
      <c r="AJ234" s="507"/>
      <c r="AK234" s="507"/>
      <c r="AL234" s="507"/>
      <c r="AM234" s="507"/>
      <c r="AR234" s="90"/>
    </row>
    <row r="235" spans="1:44">
      <c r="A235" s="506"/>
      <c r="B235" s="506"/>
      <c r="C235" s="506"/>
      <c r="D235" s="506"/>
      <c r="E235" s="506"/>
      <c r="F235" s="507"/>
      <c r="G235" s="507"/>
      <c r="H235" s="507"/>
      <c r="I235" s="507"/>
      <c r="J235" s="507"/>
      <c r="K235" s="507"/>
      <c r="L235" s="507"/>
      <c r="M235" s="507"/>
      <c r="N235" s="507"/>
      <c r="O235" s="507"/>
      <c r="P235" s="507"/>
      <c r="Q235" s="507"/>
      <c r="R235" s="507"/>
      <c r="S235" s="507"/>
      <c r="T235" s="507"/>
      <c r="U235" s="507"/>
      <c r="V235" s="506"/>
      <c r="W235" s="506"/>
      <c r="X235" s="506"/>
      <c r="Y235" s="506"/>
      <c r="Z235" s="506"/>
      <c r="AA235" s="507"/>
      <c r="AB235" s="507"/>
      <c r="AC235" s="507"/>
      <c r="AD235" s="507"/>
      <c r="AE235" s="507"/>
      <c r="AF235" s="507"/>
      <c r="AG235" s="507"/>
      <c r="AH235" s="507"/>
      <c r="AI235" s="507"/>
      <c r="AJ235" s="507"/>
      <c r="AK235" s="507"/>
      <c r="AL235" s="507"/>
      <c r="AM235" s="507"/>
      <c r="AR235" s="90"/>
    </row>
    <row r="236" spans="1:44">
      <c r="A236" s="506"/>
      <c r="B236" s="506"/>
      <c r="C236" s="506"/>
      <c r="D236" s="506"/>
      <c r="E236" s="506"/>
      <c r="F236" s="507"/>
      <c r="G236" s="507"/>
      <c r="H236" s="507"/>
      <c r="I236" s="507"/>
      <c r="J236" s="507"/>
      <c r="K236" s="507"/>
      <c r="L236" s="507"/>
      <c r="M236" s="507"/>
      <c r="N236" s="507"/>
      <c r="O236" s="507"/>
      <c r="P236" s="507"/>
      <c r="Q236" s="507"/>
      <c r="R236" s="507"/>
      <c r="S236" s="507"/>
      <c r="T236" s="507"/>
      <c r="U236" s="507"/>
      <c r="V236" s="506"/>
      <c r="W236" s="506"/>
      <c r="X236" s="506"/>
      <c r="Y236" s="506"/>
      <c r="Z236" s="506"/>
      <c r="AA236" s="507"/>
      <c r="AB236" s="507"/>
      <c r="AC236" s="507"/>
      <c r="AD236" s="507"/>
      <c r="AE236" s="507"/>
      <c r="AF236" s="507"/>
      <c r="AG236" s="507"/>
      <c r="AH236" s="507"/>
      <c r="AI236" s="507"/>
      <c r="AJ236" s="507"/>
      <c r="AK236" s="507"/>
      <c r="AL236" s="507"/>
      <c r="AM236" s="507"/>
    </row>
    <row r="237" spans="1:44">
      <c r="A237" s="371"/>
      <c r="B237" s="371"/>
      <c r="C237" s="371"/>
      <c r="D237" s="371"/>
      <c r="E237" s="371"/>
      <c r="F237" s="371"/>
      <c r="G237" s="371"/>
      <c r="H237" s="371"/>
      <c r="I237" s="371"/>
      <c r="J237" s="371"/>
      <c r="K237" s="371"/>
      <c r="L237" s="371"/>
      <c r="M237" s="371"/>
      <c r="N237" s="371"/>
      <c r="O237" s="371"/>
      <c r="P237" s="371"/>
      <c r="Q237" s="371"/>
      <c r="R237" s="371"/>
      <c r="S237" s="371"/>
      <c r="T237" s="371"/>
      <c r="U237" s="371"/>
      <c r="V237" s="371"/>
      <c r="W237" s="371"/>
      <c r="X237" s="371"/>
      <c r="Y237" s="371"/>
      <c r="Z237" s="371"/>
      <c r="AA237" s="371"/>
      <c r="AB237" s="371"/>
      <c r="AC237" s="371"/>
      <c r="AD237" s="371"/>
      <c r="AE237" s="371"/>
      <c r="AF237" s="371"/>
      <c r="AG237" s="371"/>
      <c r="AH237" s="371"/>
      <c r="AI237" s="371"/>
      <c r="AJ237" s="371"/>
      <c r="AK237" s="371"/>
      <c r="AL237" s="371"/>
      <c r="AM237" s="371"/>
    </row>
    <row r="238" spans="1:44">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c r="AK238" s="183"/>
      <c r="AL238" s="183"/>
      <c r="AM238" s="183"/>
    </row>
    <row r="239" spans="1:44">
      <c r="A239" s="512" t="s">
        <v>11</v>
      </c>
      <c r="B239" s="512"/>
      <c r="C239" s="512"/>
      <c r="D239" s="512"/>
      <c r="E239" s="512"/>
      <c r="F239" s="512"/>
      <c r="G239" s="512"/>
      <c r="H239" s="512"/>
      <c r="I239" s="512"/>
      <c r="J239" s="512"/>
      <c r="K239" s="512"/>
      <c r="L239" s="512"/>
      <c r="M239" s="512"/>
      <c r="N239" s="512"/>
      <c r="O239" s="512"/>
      <c r="P239" s="512"/>
      <c r="Q239" s="512"/>
      <c r="R239" s="512"/>
      <c r="S239" s="512"/>
      <c r="T239" s="512"/>
      <c r="U239" s="512"/>
      <c r="V239" s="512"/>
      <c r="W239" s="512"/>
      <c r="X239" s="512"/>
      <c r="Y239" s="512"/>
      <c r="Z239" s="512"/>
      <c r="AA239" s="512"/>
      <c r="AB239" s="512"/>
      <c r="AC239" s="512"/>
      <c r="AD239" s="512"/>
      <c r="AE239" s="512"/>
      <c r="AF239" s="512"/>
      <c r="AG239" s="512"/>
      <c r="AH239" s="512"/>
      <c r="AI239" s="512"/>
      <c r="AJ239" s="512"/>
      <c r="AK239" s="512"/>
      <c r="AL239" s="512"/>
      <c r="AM239" s="512"/>
    </row>
    <row r="240" spans="1:44">
      <c r="A240" s="512" t="s">
        <v>12</v>
      </c>
      <c r="B240" s="512"/>
      <c r="C240" s="512"/>
      <c r="D240" s="512"/>
      <c r="E240" s="512"/>
      <c r="F240" s="512"/>
      <c r="G240" s="512"/>
      <c r="H240" s="512"/>
      <c r="I240" s="512"/>
      <c r="J240" s="512"/>
      <c r="K240" s="512"/>
      <c r="L240" s="512"/>
      <c r="M240" s="512"/>
      <c r="N240" s="512"/>
      <c r="O240" s="512"/>
      <c r="P240" s="512"/>
      <c r="Q240" s="512"/>
      <c r="R240" s="512"/>
      <c r="S240" s="512"/>
      <c r="T240" s="512"/>
      <c r="U240" s="512"/>
      <c r="V240" s="512"/>
      <c r="W240" s="512"/>
      <c r="X240" s="512"/>
      <c r="Y240" s="512"/>
      <c r="Z240" s="512"/>
      <c r="AA240" s="512"/>
      <c r="AB240" s="512"/>
      <c r="AC240" s="512"/>
      <c r="AD240" s="512"/>
      <c r="AE240" s="512"/>
      <c r="AF240" s="512"/>
      <c r="AG240" s="512"/>
      <c r="AH240" s="512"/>
      <c r="AI240" s="512"/>
      <c r="AJ240" s="512"/>
      <c r="AK240" s="512"/>
      <c r="AL240" s="512"/>
      <c r="AM240" s="512"/>
    </row>
    <row r="241" spans="1:39">
      <c r="A241" s="183"/>
      <c r="B241" s="113" t="s">
        <v>13</v>
      </c>
      <c r="C241" s="501" t="s">
        <v>14</v>
      </c>
      <c r="D241" s="501"/>
      <c r="E241" s="501"/>
      <c r="F241" s="501"/>
      <c r="G241" s="501"/>
      <c r="H241" s="501"/>
      <c r="I241" s="501"/>
      <c r="J241" s="501"/>
      <c r="K241" s="501"/>
      <c r="L241" s="501"/>
      <c r="M241" s="501"/>
      <c r="N241" s="501"/>
      <c r="O241" s="501"/>
      <c r="P241" s="501"/>
      <c r="Q241" s="501"/>
      <c r="R241" s="501"/>
      <c r="S241" s="501"/>
      <c r="T241" s="501"/>
      <c r="U241" s="501"/>
      <c r="V241" s="501"/>
      <c r="W241" s="501"/>
      <c r="X241" s="501"/>
      <c r="Y241" s="501"/>
      <c r="Z241" s="501"/>
      <c r="AA241" s="501"/>
      <c r="AB241" s="501"/>
      <c r="AC241" s="501"/>
      <c r="AD241" s="501"/>
      <c r="AE241" s="501"/>
      <c r="AF241" s="501"/>
      <c r="AG241" s="501"/>
      <c r="AH241" s="501"/>
      <c r="AI241" s="501"/>
      <c r="AJ241" s="501"/>
      <c r="AK241" s="501"/>
      <c r="AL241" s="501"/>
      <c r="AM241" s="501"/>
    </row>
    <row r="242" spans="1:39">
      <c r="A242" s="183"/>
      <c r="B242" s="113" t="s">
        <v>15</v>
      </c>
      <c r="C242" s="501" t="s">
        <v>16</v>
      </c>
      <c r="D242" s="501"/>
      <c r="E242" s="501"/>
      <c r="F242" s="501"/>
      <c r="G242" s="501"/>
      <c r="H242" s="501"/>
      <c r="I242" s="501"/>
      <c r="J242" s="501"/>
      <c r="K242" s="501"/>
      <c r="L242" s="501"/>
      <c r="M242" s="501"/>
      <c r="N242" s="501"/>
      <c r="O242" s="501"/>
      <c r="P242" s="501"/>
      <c r="Q242" s="501"/>
      <c r="R242" s="501"/>
      <c r="S242" s="501"/>
      <c r="T242" s="501"/>
      <c r="U242" s="501"/>
      <c r="V242" s="501"/>
      <c r="W242" s="501"/>
      <c r="X242" s="501"/>
      <c r="Y242" s="501"/>
      <c r="Z242" s="501"/>
      <c r="AA242" s="501"/>
      <c r="AB242" s="501"/>
      <c r="AC242" s="501"/>
      <c r="AD242" s="501"/>
      <c r="AE242" s="501"/>
      <c r="AF242" s="501"/>
      <c r="AG242" s="501"/>
      <c r="AH242" s="501"/>
      <c r="AI242" s="501"/>
      <c r="AJ242" s="501"/>
      <c r="AK242" s="501"/>
      <c r="AL242" s="501"/>
      <c r="AM242" s="501"/>
    </row>
    <row r="243" spans="1:39" ht="27" customHeight="1">
      <c r="A243" s="183"/>
      <c r="B243" s="113" t="s">
        <v>17</v>
      </c>
      <c r="C243" s="501" t="s">
        <v>18</v>
      </c>
      <c r="D243" s="501"/>
      <c r="E243" s="501"/>
      <c r="F243" s="501"/>
      <c r="G243" s="501"/>
      <c r="H243" s="501"/>
      <c r="I243" s="501"/>
      <c r="J243" s="501"/>
      <c r="K243" s="501"/>
      <c r="L243" s="501"/>
      <c r="M243" s="501"/>
      <c r="N243" s="501"/>
      <c r="O243" s="501"/>
      <c r="P243" s="501"/>
      <c r="Q243" s="501"/>
      <c r="R243" s="501"/>
      <c r="S243" s="501"/>
      <c r="T243" s="501"/>
      <c r="U243" s="501"/>
      <c r="V243" s="501"/>
      <c r="W243" s="501"/>
      <c r="X243" s="501"/>
      <c r="Y243" s="501"/>
      <c r="Z243" s="501"/>
      <c r="AA243" s="501"/>
      <c r="AB243" s="501"/>
      <c r="AC243" s="501"/>
      <c r="AD243" s="501"/>
      <c r="AE243" s="501"/>
      <c r="AF243" s="501"/>
      <c r="AG243" s="501"/>
      <c r="AH243" s="501"/>
      <c r="AI243" s="501"/>
      <c r="AJ243" s="501"/>
      <c r="AK243" s="501"/>
      <c r="AL243" s="501"/>
      <c r="AM243" s="501"/>
    </row>
    <row r="244" spans="1:39">
      <c r="A244" s="502" t="s">
        <v>19</v>
      </c>
      <c r="B244" s="504"/>
      <c r="C244" s="504"/>
      <c r="D244" s="504"/>
      <c r="E244" s="504"/>
      <c r="F244" s="504"/>
      <c r="G244" s="504"/>
      <c r="H244" s="504"/>
      <c r="I244" s="504"/>
      <c r="J244" s="504"/>
      <c r="K244" s="504"/>
      <c r="L244" s="504"/>
      <c r="M244" s="504"/>
      <c r="N244" s="504"/>
      <c r="O244" s="504"/>
      <c r="P244" s="504"/>
      <c r="Q244" s="504"/>
      <c r="R244" s="504"/>
      <c r="S244" s="504"/>
      <c r="T244" s="504"/>
      <c r="U244" s="504"/>
      <c r="V244" s="504"/>
      <c r="W244" s="504"/>
      <c r="X244" s="504"/>
      <c r="Y244" s="504"/>
      <c r="Z244" s="504"/>
      <c r="AA244" s="504"/>
      <c r="AB244" s="504"/>
      <c r="AC244" s="504"/>
      <c r="AD244" s="504"/>
      <c r="AE244" s="504"/>
      <c r="AF244" s="504"/>
      <c r="AG244" s="504"/>
      <c r="AH244" s="504"/>
      <c r="AI244" s="504"/>
      <c r="AJ244" s="504"/>
      <c r="AK244" s="504"/>
      <c r="AL244" s="504"/>
      <c r="AM244" s="504"/>
    </row>
    <row r="245" spans="1:39">
      <c r="A245" s="183"/>
      <c r="B245" s="113" t="s">
        <v>0</v>
      </c>
      <c r="C245" s="501" t="s">
        <v>20</v>
      </c>
      <c r="D245" s="501"/>
      <c r="E245" s="501"/>
      <c r="F245" s="501"/>
      <c r="G245" s="501"/>
      <c r="H245" s="501"/>
      <c r="I245" s="501"/>
      <c r="J245" s="501"/>
      <c r="K245" s="501"/>
      <c r="L245" s="501"/>
      <c r="M245" s="501"/>
      <c r="N245" s="501"/>
      <c r="O245" s="501"/>
      <c r="P245" s="501"/>
      <c r="Q245" s="501"/>
      <c r="R245" s="501"/>
      <c r="S245" s="501"/>
      <c r="T245" s="501"/>
      <c r="U245" s="501"/>
      <c r="V245" s="501"/>
      <c r="W245" s="501"/>
      <c r="X245" s="501"/>
      <c r="Y245" s="501"/>
      <c r="Z245" s="501"/>
      <c r="AA245" s="501"/>
      <c r="AB245" s="501"/>
      <c r="AC245" s="501"/>
      <c r="AD245" s="501"/>
      <c r="AE245" s="501"/>
      <c r="AF245" s="501"/>
      <c r="AG245" s="501"/>
      <c r="AH245" s="501"/>
      <c r="AI245" s="501"/>
      <c r="AJ245" s="501"/>
      <c r="AK245" s="501"/>
      <c r="AL245" s="501"/>
      <c r="AM245" s="501"/>
    </row>
    <row r="246" spans="1:39" ht="27" customHeight="1">
      <c r="A246" s="183"/>
      <c r="B246" s="113" t="s">
        <v>1</v>
      </c>
      <c r="C246" s="501" t="s">
        <v>21</v>
      </c>
      <c r="D246" s="501"/>
      <c r="E246" s="501"/>
      <c r="F246" s="501"/>
      <c r="G246" s="501"/>
      <c r="H246" s="501"/>
      <c r="I246" s="501"/>
      <c r="J246" s="501"/>
      <c r="K246" s="501"/>
      <c r="L246" s="501"/>
      <c r="M246" s="501"/>
      <c r="N246" s="501"/>
      <c r="O246" s="501"/>
      <c r="P246" s="501"/>
      <c r="Q246" s="501"/>
      <c r="R246" s="501"/>
      <c r="S246" s="501"/>
      <c r="T246" s="501"/>
      <c r="U246" s="501"/>
      <c r="V246" s="501"/>
      <c r="W246" s="501"/>
      <c r="X246" s="501"/>
      <c r="Y246" s="501"/>
      <c r="Z246" s="501"/>
      <c r="AA246" s="501"/>
      <c r="AB246" s="501"/>
      <c r="AC246" s="501"/>
      <c r="AD246" s="501"/>
      <c r="AE246" s="501"/>
      <c r="AF246" s="501"/>
      <c r="AG246" s="501"/>
      <c r="AH246" s="501"/>
      <c r="AI246" s="501"/>
      <c r="AJ246" s="501"/>
      <c r="AK246" s="501"/>
      <c r="AL246" s="501"/>
      <c r="AM246" s="501"/>
    </row>
    <row r="247" spans="1:39" ht="44.25" customHeight="1">
      <c r="A247" s="183"/>
      <c r="B247" s="113" t="s">
        <v>2</v>
      </c>
      <c r="C247" s="501" t="s">
        <v>22</v>
      </c>
      <c r="D247" s="501"/>
      <c r="E247" s="501"/>
      <c r="F247" s="501"/>
      <c r="G247" s="501"/>
      <c r="H247" s="501"/>
      <c r="I247" s="501"/>
      <c r="J247" s="501"/>
      <c r="K247" s="501"/>
      <c r="L247" s="501"/>
      <c r="M247" s="501"/>
      <c r="N247" s="501"/>
      <c r="O247" s="501"/>
      <c r="P247" s="501"/>
      <c r="Q247" s="501"/>
      <c r="R247" s="501"/>
      <c r="S247" s="501"/>
      <c r="T247" s="501"/>
      <c r="U247" s="501"/>
      <c r="V247" s="501"/>
      <c r="W247" s="501"/>
      <c r="X247" s="501"/>
      <c r="Y247" s="501"/>
      <c r="Z247" s="501"/>
      <c r="AA247" s="501"/>
      <c r="AB247" s="501"/>
      <c r="AC247" s="501"/>
      <c r="AD247" s="501"/>
      <c r="AE247" s="501"/>
      <c r="AF247" s="501"/>
      <c r="AG247" s="501"/>
      <c r="AH247" s="501"/>
      <c r="AI247" s="501"/>
      <c r="AJ247" s="501"/>
      <c r="AK247" s="501"/>
      <c r="AL247" s="501"/>
      <c r="AM247" s="501"/>
    </row>
    <row r="248" spans="1:39" ht="43.5" customHeight="1">
      <c r="A248" s="183"/>
      <c r="B248" s="113" t="s">
        <v>3</v>
      </c>
      <c r="C248" s="501" t="s">
        <v>687</v>
      </c>
      <c r="D248" s="501"/>
      <c r="E248" s="501"/>
      <c r="F248" s="501"/>
      <c r="G248" s="501"/>
      <c r="H248" s="501"/>
      <c r="I248" s="501"/>
      <c r="J248" s="501"/>
      <c r="K248" s="501"/>
      <c r="L248" s="501"/>
      <c r="M248" s="501"/>
      <c r="N248" s="501"/>
      <c r="O248" s="501"/>
      <c r="P248" s="501"/>
      <c r="Q248" s="501"/>
      <c r="R248" s="501"/>
      <c r="S248" s="501"/>
      <c r="T248" s="501"/>
      <c r="U248" s="501"/>
      <c r="V248" s="501"/>
      <c r="W248" s="501"/>
      <c r="X248" s="501"/>
      <c r="Y248" s="501"/>
      <c r="Z248" s="501"/>
      <c r="AA248" s="501"/>
      <c r="AB248" s="501"/>
      <c r="AC248" s="501"/>
      <c r="AD248" s="501"/>
      <c r="AE248" s="501"/>
      <c r="AF248" s="501"/>
      <c r="AG248" s="501"/>
      <c r="AH248" s="501"/>
      <c r="AI248" s="501"/>
      <c r="AJ248" s="501"/>
      <c r="AK248" s="501"/>
      <c r="AL248" s="501"/>
      <c r="AM248" s="501"/>
    </row>
    <row r="249" spans="1:39" ht="30" customHeight="1">
      <c r="A249" s="183"/>
      <c r="B249" s="113" t="s">
        <v>4</v>
      </c>
      <c r="C249" s="501" t="s">
        <v>23</v>
      </c>
      <c r="D249" s="501"/>
      <c r="E249" s="501"/>
      <c r="F249" s="501"/>
      <c r="G249" s="501"/>
      <c r="H249" s="501"/>
      <c r="I249" s="501"/>
      <c r="J249" s="501"/>
      <c r="K249" s="501"/>
      <c r="L249" s="501"/>
      <c r="M249" s="501"/>
      <c r="N249" s="501"/>
      <c r="O249" s="501"/>
      <c r="P249" s="501"/>
      <c r="Q249" s="501"/>
      <c r="R249" s="501"/>
      <c r="S249" s="501"/>
      <c r="T249" s="501"/>
      <c r="U249" s="501"/>
      <c r="V249" s="501"/>
      <c r="W249" s="501"/>
      <c r="X249" s="501"/>
      <c r="Y249" s="501"/>
      <c r="Z249" s="501"/>
      <c r="AA249" s="501"/>
      <c r="AB249" s="501"/>
      <c r="AC249" s="501"/>
      <c r="AD249" s="501"/>
      <c r="AE249" s="501"/>
      <c r="AF249" s="501"/>
      <c r="AG249" s="501"/>
      <c r="AH249" s="501"/>
      <c r="AI249" s="501"/>
      <c r="AJ249" s="501"/>
      <c r="AK249" s="501"/>
      <c r="AL249" s="501"/>
      <c r="AM249" s="501"/>
    </row>
    <row r="250" spans="1:39" ht="28.5" customHeight="1">
      <c r="A250" s="183"/>
      <c r="B250" s="113" t="s">
        <v>5</v>
      </c>
      <c r="C250" s="501" t="s">
        <v>24</v>
      </c>
      <c r="D250" s="501"/>
      <c r="E250" s="501"/>
      <c r="F250" s="501"/>
      <c r="G250" s="501"/>
      <c r="H250" s="501"/>
      <c r="I250" s="501"/>
      <c r="J250" s="501"/>
      <c r="K250" s="501"/>
      <c r="L250" s="501"/>
      <c r="M250" s="501"/>
      <c r="N250" s="501"/>
      <c r="O250" s="501"/>
      <c r="P250" s="501"/>
      <c r="Q250" s="501"/>
      <c r="R250" s="501"/>
      <c r="S250" s="501"/>
      <c r="T250" s="501"/>
      <c r="U250" s="501"/>
      <c r="V250" s="501"/>
      <c r="W250" s="501"/>
      <c r="X250" s="501"/>
      <c r="Y250" s="501"/>
      <c r="Z250" s="501"/>
      <c r="AA250" s="501"/>
      <c r="AB250" s="501"/>
      <c r="AC250" s="501"/>
      <c r="AD250" s="501"/>
      <c r="AE250" s="501"/>
      <c r="AF250" s="501"/>
      <c r="AG250" s="501"/>
      <c r="AH250" s="501"/>
      <c r="AI250" s="501"/>
      <c r="AJ250" s="501"/>
      <c r="AK250" s="501"/>
      <c r="AL250" s="501"/>
      <c r="AM250" s="501"/>
    </row>
    <row r="251" spans="1:39" ht="81.75" customHeight="1">
      <c r="A251" s="183"/>
      <c r="B251" s="113" t="s">
        <v>6</v>
      </c>
      <c r="C251" s="501" t="s">
        <v>714</v>
      </c>
      <c r="D251" s="501"/>
      <c r="E251" s="501"/>
      <c r="F251" s="501"/>
      <c r="G251" s="501"/>
      <c r="H251" s="501"/>
      <c r="I251" s="501"/>
      <c r="J251" s="501"/>
      <c r="K251" s="501"/>
      <c r="L251" s="501"/>
      <c r="M251" s="501"/>
      <c r="N251" s="501"/>
      <c r="O251" s="501"/>
      <c r="P251" s="501"/>
      <c r="Q251" s="501"/>
      <c r="R251" s="501"/>
      <c r="S251" s="501"/>
      <c r="T251" s="501"/>
      <c r="U251" s="501"/>
      <c r="V251" s="501"/>
      <c r="W251" s="501"/>
      <c r="X251" s="501"/>
      <c r="Y251" s="501"/>
      <c r="Z251" s="501"/>
      <c r="AA251" s="501"/>
      <c r="AB251" s="501"/>
      <c r="AC251" s="501"/>
      <c r="AD251" s="501"/>
      <c r="AE251" s="501"/>
      <c r="AF251" s="501"/>
      <c r="AG251" s="501"/>
      <c r="AH251" s="501"/>
      <c r="AI251" s="501"/>
      <c r="AJ251" s="501"/>
      <c r="AK251" s="501"/>
      <c r="AL251" s="501"/>
      <c r="AM251" s="501"/>
    </row>
    <row r="252" spans="1:39">
      <c r="A252" s="183"/>
      <c r="B252" s="113" t="s">
        <v>7</v>
      </c>
      <c r="C252" s="501" t="s">
        <v>25</v>
      </c>
      <c r="D252" s="501"/>
      <c r="E252" s="501"/>
      <c r="F252" s="501"/>
      <c r="G252" s="501"/>
      <c r="H252" s="501"/>
      <c r="I252" s="501"/>
      <c r="J252" s="501"/>
      <c r="K252" s="501"/>
      <c r="L252" s="501"/>
      <c r="M252" s="501"/>
      <c r="N252" s="501"/>
      <c r="O252" s="501"/>
      <c r="P252" s="501"/>
      <c r="Q252" s="501"/>
      <c r="R252" s="501"/>
      <c r="S252" s="501"/>
      <c r="T252" s="501"/>
      <c r="U252" s="501"/>
      <c r="V252" s="501"/>
      <c r="W252" s="501"/>
      <c r="X252" s="501"/>
      <c r="Y252" s="501"/>
      <c r="Z252" s="501"/>
      <c r="AA252" s="501"/>
      <c r="AB252" s="501"/>
      <c r="AC252" s="501"/>
      <c r="AD252" s="501"/>
      <c r="AE252" s="501"/>
      <c r="AF252" s="501"/>
      <c r="AG252" s="501"/>
      <c r="AH252" s="501"/>
      <c r="AI252" s="501"/>
      <c r="AJ252" s="501"/>
      <c r="AK252" s="501"/>
      <c r="AL252" s="501"/>
      <c r="AM252" s="501"/>
    </row>
    <row r="253" spans="1:39" ht="41.25" customHeight="1">
      <c r="A253" s="183"/>
      <c r="B253" s="113" t="s">
        <v>8</v>
      </c>
      <c r="C253" s="501" t="s">
        <v>26</v>
      </c>
      <c r="D253" s="501"/>
      <c r="E253" s="501"/>
      <c r="F253" s="501"/>
      <c r="G253" s="501"/>
      <c r="H253" s="501"/>
      <c r="I253" s="501"/>
      <c r="J253" s="501"/>
      <c r="K253" s="501"/>
      <c r="L253" s="501"/>
      <c r="M253" s="501"/>
      <c r="N253" s="501"/>
      <c r="O253" s="501"/>
      <c r="P253" s="501"/>
      <c r="Q253" s="501"/>
      <c r="R253" s="501"/>
      <c r="S253" s="501"/>
      <c r="T253" s="501"/>
      <c r="U253" s="501"/>
      <c r="V253" s="501"/>
      <c r="W253" s="501"/>
      <c r="X253" s="501"/>
      <c r="Y253" s="501"/>
      <c r="Z253" s="501"/>
      <c r="AA253" s="501"/>
      <c r="AB253" s="501"/>
      <c r="AC253" s="501"/>
      <c r="AD253" s="501"/>
      <c r="AE253" s="501"/>
      <c r="AF253" s="501"/>
      <c r="AG253" s="501"/>
      <c r="AH253" s="501"/>
      <c r="AI253" s="501"/>
      <c r="AJ253" s="501"/>
      <c r="AK253" s="501"/>
      <c r="AL253" s="501"/>
      <c r="AM253" s="501"/>
    </row>
    <row r="254" spans="1:39">
      <c r="A254" s="183"/>
      <c r="B254" s="113" t="s">
        <v>9</v>
      </c>
      <c r="C254" s="501" t="s">
        <v>27</v>
      </c>
      <c r="D254" s="501"/>
      <c r="E254" s="501"/>
      <c r="F254" s="501"/>
      <c r="G254" s="501"/>
      <c r="H254" s="501"/>
      <c r="I254" s="501"/>
      <c r="J254" s="501"/>
      <c r="K254" s="501"/>
      <c r="L254" s="501"/>
      <c r="M254" s="501"/>
      <c r="N254" s="501"/>
      <c r="O254" s="501"/>
      <c r="P254" s="501"/>
      <c r="Q254" s="501"/>
      <c r="R254" s="501"/>
      <c r="S254" s="501"/>
      <c r="T254" s="501"/>
      <c r="U254" s="501"/>
      <c r="V254" s="501"/>
      <c r="W254" s="501"/>
      <c r="X254" s="501"/>
      <c r="Y254" s="501"/>
      <c r="Z254" s="501"/>
      <c r="AA254" s="501"/>
      <c r="AB254" s="501"/>
      <c r="AC254" s="501"/>
      <c r="AD254" s="501"/>
      <c r="AE254" s="501"/>
      <c r="AF254" s="501"/>
      <c r="AG254" s="501"/>
      <c r="AH254" s="501"/>
      <c r="AI254" s="501"/>
      <c r="AJ254" s="501"/>
      <c r="AK254" s="501"/>
      <c r="AL254" s="501"/>
      <c r="AM254" s="501"/>
    </row>
    <row r="255" spans="1:39">
      <c r="A255" s="502" t="s">
        <v>28</v>
      </c>
      <c r="B255" s="502"/>
      <c r="C255" s="502"/>
      <c r="D255" s="502"/>
      <c r="E255" s="502"/>
      <c r="F255" s="502"/>
      <c r="G255" s="502"/>
      <c r="H255" s="502"/>
      <c r="I255" s="502"/>
      <c r="J255" s="502"/>
      <c r="K255" s="502"/>
      <c r="L255" s="502"/>
      <c r="M255" s="502"/>
      <c r="N255" s="502"/>
      <c r="O255" s="502"/>
      <c r="P255" s="502"/>
      <c r="Q255" s="502"/>
      <c r="R255" s="502"/>
      <c r="S255" s="502"/>
      <c r="T255" s="502"/>
      <c r="U255" s="502"/>
      <c r="V255" s="502"/>
      <c r="W255" s="502"/>
      <c r="X255" s="502"/>
      <c r="Y255" s="502"/>
      <c r="Z255" s="502"/>
      <c r="AA255" s="502"/>
      <c r="AB255" s="502"/>
      <c r="AC255" s="502"/>
      <c r="AD255" s="502"/>
      <c r="AE255" s="502"/>
      <c r="AF255" s="502"/>
      <c r="AG255" s="502"/>
      <c r="AH255" s="502"/>
      <c r="AI255" s="502"/>
      <c r="AJ255" s="502"/>
      <c r="AK255" s="502"/>
      <c r="AL255" s="502"/>
      <c r="AM255" s="502"/>
    </row>
    <row r="256" spans="1:39">
      <c r="A256" s="183"/>
      <c r="B256" s="113" t="s">
        <v>0</v>
      </c>
      <c r="C256" s="501" t="s">
        <v>29</v>
      </c>
      <c r="D256" s="501"/>
      <c r="E256" s="501"/>
      <c r="F256" s="501"/>
      <c r="G256" s="501"/>
      <c r="H256" s="501"/>
      <c r="I256" s="501"/>
      <c r="J256" s="501"/>
      <c r="K256" s="501"/>
      <c r="L256" s="501"/>
      <c r="M256" s="501"/>
      <c r="N256" s="501"/>
      <c r="O256" s="501"/>
      <c r="P256" s="501"/>
      <c r="Q256" s="501"/>
      <c r="R256" s="501"/>
      <c r="S256" s="501"/>
      <c r="T256" s="501"/>
      <c r="U256" s="501"/>
      <c r="V256" s="501"/>
      <c r="W256" s="501"/>
      <c r="X256" s="501"/>
      <c r="Y256" s="501"/>
      <c r="Z256" s="501"/>
      <c r="AA256" s="501"/>
      <c r="AB256" s="501"/>
      <c r="AC256" s="501"/>
      <c r="AD256" s="501"/>
      <c r="AE256" s="501"/>
      <c r="AF256" s="501"/>
      <c r="AG256" s="501"/>
      <c r="AH256" s="501"/>
      <c r="AI256" s="501"/>
      <c r="AJ256" s="501"/>
      <c r="AK256" s="501"/>
      <c r="AL256" s="501"/>
      <c r="AM256" s="501"/>
    </row>
    <row r="257" spans="1:39" ht="54.75" customHeight="1">
      <c r="A257" s="115"/>
      <c r="B257" s="114" t="s">
        <v>1</v>
      </c>
      <c r="C257" s="499" t="s">
        <v>30</v>
      </c>
      <c r="D257" s="499"/>
      <c r="E257" s="499"/>
      <c r="F257" s="499"/>
      <c r="G257" s="499"/>
      <c r="H257" s="499"/>
      <c r="I257" s="499"/>
      <c r="J257" s="499"/>
      <c r="K257" s="499"/>
      <c r="L257" s="499"/>
      <c r="M257" s="499"/>
      <c r="N257" s="499"/>
      <c r="O257" s="499"/>
      <c r="P257" s="499"/>
      <c r="Q257" s="499"/>
      <c r="R257" s="499"/>
      <c r="S257" s="499"/>
      <c r="T257" s="499"/>
      <c r="U257" s="499"/>
      <c r="V257" s="499"/>
      <c r="W257" s="499"/>
      <c r="X257" s="499"/>
      <c r="Y257" s="499"/>
      <c r="Z257" s="499"/>
      <c r="AA257" s="499"/>
      <c r="AB257" s="499"/>
      <c r="AC257" s="499"/>
      <c r="AD257" s="499"/>
      <c r="AE257" s="499"/>
      <c r="AF257" s="499"/>
      <c r="AG257" s="499"/>
      <c r="AH257" s="499"/>
      <c r="AI257" s="499"/>
      <c r="AJ257" s="499"/>
      <c r="AK257" s="499"/>
      <c r="AL257" s="499"/>
      <c r="AM257" s="499"/>
    </row>
    <row r="258" spans="1:39">
      <c r="A258" s="115"/>
      <c r="B258" s="114" t="s">
        <v>2</v>
      </c>
      <c r="C258" s="499" t="s">
        <v>31</v>
      </c>
      <c r="D258" s="499"/>
      <c r="E258" s="499"/>
      <c r="F258" s="499"/>
      <c r="G258" s="499"/>
      <c r="H258" s="499"/>
      <c r="I258" s="499"/>
      <c r="J258" s="499"/>
      <c r="K258" s="499"/>
      <c r="L258" s="499"/>
      <c r="M258" s="499"/>
      <c r="N258" s="499"/>
      <c r="O258" s="499"/>
      <c r="P258" s="499"/>
      <c r="Q258" s="499"/>
      <c r="R258" s="499"/>
      <c r="S258" s="499"/>
      <c r="T258" s="499"/>
      <c r="U258" s="499"/>
      <c r="V258" s="499"/>
      <c r="W258" s="499"/>
      <c r="X258" s="499"/>
      <c r="Y258" s="499"/>
      <c r="Z258" s="499"/>
      <c r="AA258" s="499"/>
      <c r="AB258" s="499"/>
      <c r="AC258" s="499"/>
      <c r="AD258" s="499"/>
      <c r="AE258" s="499"/>
      <c r="AF258" s="499"/>
      <c r="AG258" s="499"/>
      <c r="AH258" s="499"/>
      <c r="AI258" s="499"/>
      <c r="AJ258" s="499"/>
      <c r="AK258" s="499"/>
      <c r="AL258" s="499"/>
      <c r="AM258" s="499"/>
    </row>
    <row r="259" spans="1:39" ht="42.75" customHeight="1">
      <c r="A259" s="115"/>
      <c r="B259" s="114" t="s">
        <v>3</v>
      </c>
      <c r="C259" s="499" t="s">
        <v>32</v>
      </c>
      <c r="D259" s="499"/>
      <c r="E259" s="499"/>
      <c r="F259" s="499"/>
      <c r="G259" s="499"/>
      <c r="H259" s="499"/>
      <c r="I259" s="499"/>
      <c r="J259" s="499"/>
      <c r="K259" s="499"/>
      <c r="L259" s="499"/>
      <c r="M259" s="499"/>
      <c r="N259" s="499"/>
      <c r="O259" s="499"/>
      <c r="P259" s="499"/>
      <c r="Q259" s="499"/>
      <c r="R259" s="499"/>
      <c r="S259" s="499"/>
      <c r="T259" s="499"/>
      <c r="U259" s="499"/>
      <c r="V259" s="499"/>
      <c r="W259" s="499"/>
      <c r="X259" s="499"/>
      <c r="Y259" s="499"/>
      <c r="Z259" s="499"/>
      <c r="AA259" s="499"/>
      <c r="AB259" s="499"/>
      <c r="AC259" s="499"/>
      <c r="AD259" s="499"/>
      <c r="AE259" s="499"/>
      <c r="AF259" s="499"/>
      <c r="AG259" s="499"/>
      <c r="AH259" s="499"/>
      <c r="AI259" s="499"/>
      <c r="AJ259" s="499"/>
      <c r="AK259" s="499"/>
      <c r="AL259" s="499"/>
      <c r="AM259" s="499"/>
    </row>
    <row r="260" spans="1:39" ht="57.75" customHeight="1">
      <c r="A260" s="115"/>
      <c r="B260" s="114" t="s">
        <v>4</v>
      </c>
      <c r="C260" s="499" t="s">
        <v>33</v>
      </c>
      <c r="D260" s="499"/>
      <c r="E260" s="499"/>
      <c r="F260" s="499"/>
      <c r="G260" s="499"/>
      <c r="H260" s="499"/>
      <c r="I260" s="499"/>
      <c r="J260" s="499"/>
      <c r="K260" s="499"/>
      <c r="L260" s="499"/>
      <c r="M260" s="499"/>
      <c r="N260" s="499"/>
      <c r="O260" s="499"/>
      <c r="P260" s="499"/>
      <c r="Q260" s="499"/>
      <c r="R260" s="499"/>
      <c r="S260" s="499"/>
      <c r="T260" s="499"/>
      <c r="U260" s="499"/>
      <c r="V260" s="499"/>
      <c r="W260" s="499"/>
      <c r="X260" s="499"/>
      <c r="Y260" s="499"/>
      <c r="Z260" s="499"/>
      <c r="AA260" s="499"/>
      <c r="AB260" s="499"/>
      <c r="AC260" s="499"/>
      <c r="AD260" s="499"/>
      <c r="AE260" s="499"/>
      <c r="AF260" s="499"/>
      <c r="AG260" s="499"/>
      <c r="AH260" s="499"/>
      <c r="AI260" s="499"/>
      <c r="AJ260" s="499"/>
      <c r="AK260" s="499"/>
      <c r="AL260" s="499"/>
      <c r="AM260" s="499"/>
    </row>
    <row r="261" spans="1:39">
      <c r="A261" s="115"/>
      <c r="B261" s="114" t="s">
        <v>5</v>
      </c>
      <c r="C261" s="499" t="s">
        <v>34</v>
      </c>
      <c r="D261" s="499"/>
      <c r="E261" s="499"/>
      <c r="F261" s="499"/>
      <c r="G261" s="499"/>
      <c r="H261" s="499"/>
      <c r="I261" s="499"/>
      <c r="J261" s="499"/>
      <c r="K261" s="499"/>
      <c r="L261" s="499"/>
      <c r="M261" s="499"/>
      <c r="N261" s="499"/>
      <c r="O261" s="499"/>
      <c r="P261" s="499"/>
      <c r="Q261" s="499"/>
      <c r="R261" s="499"/>
      <c r="S261" s="499"/>
      <c r="T261" s="499"/>
      <c r="U261" s="499"/>
      <c r="V261" s="499"/>
      <c r="W261" s="499"/>
      <c r="X261" s="499"/>
      <c r="Y261" s="499"/>
      <c r="Z261" s="499"/>
      <c r="AA261" s="499"/>
      <c r="AB261" s="499"/>
      <c r="AC261" s="499"/>
      <c r="AD261" s="499"/>
      <c r="AE261" s="499"/>
      <c r="AF261" s="499"/>
      <c r="AG261" s="499"/>
      <c r="AH261" s="499"/>
      <c r="AI261" s="499"/>
      <c r="AJ261" s="499"/>
      <c r="AK261" s="499"/>
      <c r="AL261" s="499"/>
      <c r="AM261" s="499"/>
    </row>
    <row r="262" spans="1:39" ht="196.5" customHeight="1">
      <c r="A262" s="115"/>
      <c r="B262" s="114" t="s">
        <v>6</v>
      </c>
      <c r="C262" s="499" t="s">
        <v>731</v>
      </c>
      <c r="D262" s="499"/>
      <c r="E262" s="499"/>
      <c r="F262" s="499"/>
      <c r="G262" s="499"/>
      <c r="H262" s="499"/>
      <c r="I262" s="499"/>
      <c r="J262" s="499"/>
      <c r="K262" s="499"/>
      <c r="L262" s="499"/>
      <c r="M262" s="499"/>
      <c r="N262" s="499"/>
      <c r="O262" s="499"/>
      <c r="P262" s="499"/>
      <c r="Q262" s="499"/>
      <c r="R262" s="499"/>
      <c r="S262" s="499"/>
      <c r="T262" s="499"/>
      <c r="U262" s="499"/>
      <c r="V262" s="499"/>
      <c r="W262" s="499"/>
      <c r="X262" s="499"/>
      <c r="Y262" s="499"/>
      <c r="Z262" s="499"/>
      <c r="AA262" s="499"/>
      <c r="AB262" s="499"/>
      <c r="AC262" s="499"/>
      <c r="AD262" s="499"/>
      <c r="AE262" s="499"/>
      <c r="AF262" s="499"/>
      <c r="AG262" s="499"/>
      <c r="AH262" s="499"/>
      <c r="AI262" s="499"/>
      <c r="AJ262" s="499"/>
      <c r="AK262" s="499"/>
      <c r="AL262" s="499"/>
      <c r="AM262" s="499"/>
    </row>
    <row r="263" spans="1:39" ht="69" customHeight="1">
      <c r="A263" s="115"/>
      <c r="B263" s="114" t="s">
        <v>7</v>
      </c>
      <c r="C263" s="499" t="s">
        <v>715</v>
      </c>
      <c r="D263" s="499"/>
      <c r="E263" s="499"/>
      <c r="F263" s="499"/>
      <c r="G263" s="499"/>
      <c r="H263" s="499"/>
      <c r="I263" s="499"/>
      <c r="J263" s="499"/>
      <c r="K263" s="499"/>
      <c r="L263" s="499"/>
      <c r="M263" s="499"/>
      <c r="N263" s="499"/>
      <c r="O263" s="499"/>
      <c r="P263" s="499"/>
      <c r="Q263" s="499"/>
      <c r="R263" s="499"/>
      <c r="S263" s="499"/>
      <c r="T263" s="499"/>
      <c r="U263" s="499"/>
      <c r="V263" s="499"/>
      <c r="W263" s="499"/>
      <c r="X263" s="499"/>
      <c r="Y263" s="499"/>
      <c r="Z263" s="499"/>
      <c r="AA263" s="499"/>
      <c r="AB263" s="499"/>
      <c r="AC263" s="499"/>
      <c r="AD263" s="499"/>
      <c r="AE263" s="499"/>
      <c r="AF263" s="499"/>
      <c r="AG263" s="499"/>
      <c r="AH263" s="499"/>
      <c r="AI263" s="499"/>
      <c r="AJ263" s="499"/>
      <c r="AK263" s="499"/>
      <c r="AL263" s="499"/>
      <c r="AM263" s="499"/>
    </row>
    <row r="264" spans="1:39" ht="40.5" customHeight="1">
      <c r="A264" s="115"/>
      <c r="B264" s="114" t="s">
        <v>8</v>
      </c>
      <c r="C264" s="499" t="s">
        <v>35</v>
      </c>
      <c r="D264" s="499"/>
      <c r="E264" s="499"/>
      <c r="F264" s="499"/>
      <c r="G264" s="499"/>
      <c r="H264" s="499"/>
      <c r="I264" s="499"/>
      <c r="J264" s="499"/>
      <c r="K264" s="499"/>
      <c r="L264" s="499"/>
      <c r="M264" s="499"/>
      <c r="N264" s="499"/>
      <c r="O264" s="499"/>
      <c r="P264" s="499"/>
      <c r="Q264" s="499"/>
      <c r="R264" s="499"/>
      <c r="S264" s="499"/>
      <c r="T264" s="499"/>
      <c r="U264" s="499"/>
      <c r="V264" s="499"/>
      <c r="W264" s="499"/>
      <c r="X264" s="499"/>
      <c r="Y264" s="499"/>
      <c r="Z264" s="499"/>
      <c r="AA264" s="499"/>
      <c r="AB264" s="499"/>
      <c r="AC264" s="499"/>
      <c r="AD264" s="499"/>
      <c r="AE264" s="499"/>
      <c r="AF264" s="499"/>
      <c r="AG264" s="499"/>
      <c r="AH264" s="499"/>
      <c r="AI264" s="499"/>
      <c r="AJ264" s="499"/>
      <c r="AK264" s="499"/>
      <c r="AL264" s="499"/>
      <c r="AM264" s="499"/>
    </row>
    <row r="265" spans="1:39" ht="40.5" customHeight="1">
      <c r="A265" s="115"/>
      <c r="B265" s="114" t="s">
        <v>9</v>
      </c>
      <c r="C265" s="499" t="s">
        <v>36</v>
      </c>
      <c r="D265" s="499"/>
      <c r="E265" s="499"/>
      <c r="F265" s="499"/>
      <c r="G265" s="499"/>
      <c r="H265" s="499"/>
      <c r="I265" s="499"/>
      <c r="J265" s="499"/>
      <c r="K265" s="499"/>
      <c r="L265" s="499"/>
      <c r="M265" s="499"/>
      <c r="N265" s="499"/>
      <c r="O265" s="499"/>
      <c r="P265" s="499"/>
      <c r="Q265" s="499"/>
      <c r="R265" s="499"/>
      <c r="S265" s="499"/>
      <c r="T265" s="499"/>
      <c r="U265" s="499"/>
      <c r="V265" s="499"/>
      <c r="W265" s="499"/>
      <c r="X265" s="499"/>
      <c r="Y265" s="499"/>
      <c r="Z265" s="499"/>
      <c r="AA265" s="499"/>
      <c r="AB265" s="499"/>
      <c r="AC265" s="499"/>
      <c r="AD265" s="499"/>
      <c r="AE265" s="499"/>
      <c r="AF265" s="499"/>
      <c r="AG265" s="499"/>
      <c r="AH265" s="499"/>
      <c r="AI265" s="499"/>
      <c r="AJ265" s="499"/>
      <c r="AK265" s="499"/>
      <c r="AL265" s="499"/>
      <c r="AM265" s="499"/>
    </row>
    <row r="266" spans="1:39" ht="31.5" customHeight="1">
      <c r="A266" s="115"/>
      <c r="B266" s="114" t="s">
        <v>10</v>
      </c>
      <c r="C266" s="499" t="s">
        <v>37</v>
      </c>
      <c r="D266" s="499"/>
      <c r="E266" s="499"/>
      <c r="F266" s="499"/>
      <c r="G266" s="499"/>
      <c r="H266" s="499"/>
      <c r="I266" s="499"/>
      <c r="J266" s="499"/>
      <c r="K266" s="499"/>
      <c r="L266" s="499"/>
      <c r="M266" s="499"/>
      <c r="N266" s="499"/>
      <c r="O266" s="499"/>
      <c r="P266" s="499"/>
      <c r="Q266" s="499"/>
      <c r="R266" s="499"/>
      <c r="S266" s="499"/>
      <c r="T266" s="499"/>
      <c r="U266" s="499"/>
      <c r="V266" s="499"/>
      <c r="W266" s="499"/>
      <c r="X266" s="499"/>
      <c r="Y266" s="499"/>
      <c r="Z266" s="499"/>
      <c r="AA266" s="499"/>
      <c r="AB266" s="499"/>
      <c r="AC266" s="499"/>
      <c r="AD266" s="499"/>
      <c r="AE266" s="499"/>
      <c r="AF266" s="499"/>
      <c r="AG266" s="499"/>
      <c r="AH266" s="499"/>
      <c r="AI266" s="499"/>
      <c r="AJ266" s="499"/>
      <c r="AK266" s="499"/>
      <c r="AL266" s="499"/>
      <c r="AM266" s="499"/>
    </row>
    <row r="267" spans="1:39">
      <c r="A267" s="115"/>
      <c r="B267" s="114" t="s">
        <v>38</v>
      </c>
      <c r="C267" s="499" t="s">
        <v>39</v>
      </c>
      <c r="D267" s="499"/>
      <c r="E267" s="499"/>
      <c r="F267" s="499"/>
      <c r="G267" s="499"/>
      <c r="H267" s="499"/>
      <c r="I267" s="499"/>
      <c r="J267" s="499"/>
      <c r="K267" s="499"/>
      <c r="L267" s="499"/>
      <c r="M267" s="499"/>
      <c r="N267" s="499"/>
      <c r="O267" s="499"/>
      <c r="P267" s="499"/>
      <c r="Q267" s="499"/>
      <c r="R267" s="499"/>
      <c r="S267" s="499"/>
      <c r="T267" s="499"/>
      <c r="U267" s="499"/>
      <c r="V267" s="499"/>
      <c r="W267" s="499"/>
      <c r="X267" s="499"/>
      <c r="Y267" s="499"/>
      <c r="Z267" s="499"/>
      <c r="AA267" s="499"/>
      <c r="AB267" s="499"/>
      <c r="AC267" s="499"/>
      <c r="AD267" s="499"/>
      <c r="AE267" s="499"/>
      <c r="AF267" s="499"/>
      <c r="AG267" s="499"/>
      <c r="AH267" s="499"/>
      <c r="AI267" s="499"/>
      <c r="AJ267" s="499"/>
      <c r="AK267" s="499"/>
      <c r="AL267" s="499"/>
      <c r="AM267" s="499"/>
    </row>
    <row r="268" spans="1:39" ht="27.75" customHeight="1">
      <c r="A268" s="115"/>
      <c r="B268" s="114" t="s">
        <v>40</v>
      </c>
      <c r="C268" s="499" t="s">
        <v>41</v>
      </c>
      <c r="D268" s="499"/>
      <c r="E268" s="499"/>
      <c r="F268" s="499"/>
      <c r="G268" s="499"/>
      <c r="H268" s="499"/>
      <c r="I268" s="499"/>
      <c r="J268" s="499"/>
      <c r="K268" s="499"/>
      <c r="L268" s="499"/>
      <c r="M268" s="499"/>
      <c r="N268" s="499"/>
      <c r="O268" s="499"/>
      <c r="P268" s="499"/>
      <c r="Q268" s="499"/>
      <c r="R268" s="499"/>
      <c r="S268" s="499"/>
      <c r="T268" s="499"/>
      <c r="U268" s="499"/>
      <c r="V268" s="499"/>
      <c r="W268" s="499"/>
      <c r="X268" s="499"/>
      <c r="Y268" s="499"/>
      <c r="Z268" s="499"/>
      <c r="AA268" s="499"/>
      <c r="AB268" s="499"/>
      <c r="AC268" s="499"/>
      <c r="AD268" s="499"/>
      <c r="AE268" s="499"/>
      <c r="AF268" s="499"/>
      <c r="AG268" s="499"/>
      <c r="AH268" s="499"/>
      <c r="AI268" s="499"/>
      <c r="AJ268" s="499"/>
      <c r="AK268" s="499"/>
      <c r="AL268" s="499"/>
      <c r="AM268" s="499"/>
    </row>
    <row r="269" spans="1:39">
      <c r="A269" s="115"/>
      <c r="B269" s="114" t="s">
        <v>42</v>
      </c>
      <c r="C269" s="499" t="s">
        <v>43</v>
      </c>
      <c r="D269" s="499"/>
      <c r="E269" s="499"/>
      <c r="F269" s="499"/>
      <c r="G269" s="499"/>
      <c r="H269" s="499"/>
      <c r="I269" s="499"/>
      <c r="J269" s="499"/>
      <c r="K269" s="499"/>
      <c r="L269" s="499"/>
      <c r="M269" s="499"/>
      <c r="N269" s="499"/>
      <c r="O269" s="499"/>
      <c r="P269" s="499"/>
      <c r="Q269" s="499"/>
      <c r="R269" s="499"/>
      <c r="S269" s="499"/>
      <c r="T269" s="499"/>
      <c r="U269" s="499"/>
      <c r="V269" s="499"/>
      <c r="W269" s="499"/>
      <c r="X269" s="499"/>
      <c r="Y269" s="499"/>
      <c r="Z269" s="499"/>
      <c r="AA269" s="499"/>
      <c r="AB269" s="499"/>
      <c r="AC269" s="499"/>
      <c r="AD269" s="499"/>
      <c r="AE269" s="499"/>
      <c r="AF269" s="499"/>
      <c r="AG269" s="499"/>
      <c r="AH269" s="499"/>
      <c r="AI269" s="499"/>
      <c r="AJ269" s="499"/>
      <c r="AK269" s="499"/>
      <c r="AL269" s="499"/>
      <c r="AM269" s="499"/>
    </row>
    <row r="270" spans="1:39" ht="27.75" customHeight="1">
      <c r="A270" s="115"/>
      <c r="B270" s="114" t="s">
        <v>44</v>
      </c>
      <c r="C270" s="499" t="s">
        <v>45</v>
      </c>
      <c r="D270" s="499"/>
      <c r="E270" s="499"/>
      <c r="F270" s="499"/>
      <c r="G270" s="499"/>
      <c r="H270" s="499"/>
      <c r="I270" s="499"/>
      <c r="J270" s="499"/>
      <c r="K270" s="499"/>
      <c r="L270" s="499"/>
      <c r="M270" s="499"/>
      <c r="N270" s="499"/>
      <c r="O270" s="499"/>
      <c r="P270" s="499"/>
      <c r="Q270" s="499"/>
      <c r="R270" s="499"/>
      <c r="S270" s="499"/>
      <c r="T270" s="499"/>
      <c r="U270" s="499"/>
      <c r="V270" s="499"/>
      <c r="W270" s="499"/>
      <c r="X270" s="499"/>
      <c r="Y270" s="499"/>
      <c r="Z270" s="499"/>
      <c r="AA270" s="499"/>
      <c r="AB270" s="499"/>
      <c r="AC270" s="499"/>
      <c r="AD270" s="499"/>
      <c r="AE270" s="499"/>
      <c r="AF270" s="499"/>
      <c r="AG270" s="499"/>
      <c r="AH270" s="499"/>
      <c r="AI270" s="499"/>
      <c r="AJ270" s="499"/>
      <c r="AK270" s="499"/>
      <c r="AL270" s="499"/>
      <c r="AM270" s="499"/>
    </row>
    <row r="271" spans="1:39">
      <c r="A271" s="115"/>
      <c r="B271" s="114" t="s">
        <v>46</v>
      </c>
      <c r="C271" s="499" t="s">
        <v>47</v>
      </c>
      <c r="D271" s="499"/>
      <c r="E271" s="499"/>
      <c r="F271" s="499"/>
      <c r="G271" s="499"/>
      <c r="H271" s="499"/>
      <c r="I271" s="499"/>
      <c r="J271" s="499"/>
      <c r="K271" s="499"/>
      <c r="L271" s="499"/>
      <c r="M271" s="499"/>
      <c r="N271" s="499"/>
      <c r="O271" s="499"/>
      <c r="P271" s="499"/>
      <c r="Q271" s="499"/>
      <c r="R271" s="499"/>
      <c r="S271" s="499"/>
      <c r="T271" s="499"/>
      <c r="U271" s="499"/>
      <c r="V271" s="499"/>
      <c r="W271" s="499"/>
      <c r="X271" s="499"/>
      <c r="Y271" s="499"/>
      <c r="Z271" s="499"/>
      <c r="AA271" s="499"/>
      <c r="AB271" s="499"/>
      <c r="AC271" s="499"/>
      <c r="AD271" s="499"/>
      <c r="AE271" s="499"/>
      <c r="AF271" s="499"/>
      <c r="AG271" s="499"/>
      <c r="AH271" s="499"/>
      <c r="AI271" s="499"/>
      <c r="AJ271" s="499"/>
      <c r="AK271" s="499"/>
      <c r="AL271" s="499"/>
      <c r="AM271" s="499"/>
    </row>
    <row r="272" spans="1:39">
      <c r="A272" s="503" t="s">
        <v>369</v>
      </c>
      <c r="B272" s="500"/>
      <c r="C272" s="500"/>
      <c r="D272" s="500"/>
      <c r="E272" s="500"/>
      <c r="F272" s="500"/>
      <c r="G272" s="500"/>
      <c r="H272" s="500"/>
      <c r="I272" s="500"/>
      <c r="J272" s="500"/>
      <c r="K272" s="500"/>
      <c r="L272" s="500"/>
      <c r="M272" s="500"/>
      <c r="N272" s="500"/>
      <c r="O272" s="500"/>
      <c r="P272" s="500"/>
      <c r="Q272" s="500"/>
      <c r="R272" s="500"/>
      <c r="S272" s="500"/>
      <c r="T272" s="500"/>
      <c r="U272" s="500"/>
      <c r="V272" s="500"/>
      <c r="W272" s="500"/>
      <c r="X272" s="500"/>
      <c r="Y272" s="500"/>
      <c r="Z272" s="500"/>
      <c r="AA272" s="500"/>
      <c r="AB272" s="500"/>
      <c r="AC272" s="500"/>
      <c r="AD272" s="500"/>
      <c r="AE272" s="500"/>
      <c r="AF272" s="500"/>
      <c r="AG272" s="500"/>
      <c r="AH272" s="500"/>
      <c r="AI272" s="500"/>
      <c r="AJ272" s="500"/>
      <c r="AK272" s="500"/>
      <c r="AL272" s="500"/>
      <c r="AM272" s="500"/>
    </row>
    <row r="273" spans="1:39" ht="41.25" customHeight="1">
      <c r="A273" s="115"/>
      <c r="B273" s="114" t="s">
        <v>0</v>
      </c>
      <c r="C273" s="499" t="s">
        <v>48</v>
      </c>
      <c r="D273" s="499"/>
      <c r="E273" s="499"/>
      <c r="F273" s="499"/>
      <c r="G273" s="499"/>
      <c r="H273" s="499"/>
      <c r="I273" s="499"/>
      <c r="J273" s="499"/>
      <c r="K273" s="499"/>
      <c r="L273" s="499"/>
      <c r="M273" s="499"/>
      <c r="N273" s="499"/>
      <c r="O273" s="499"/>
      <c r="P273" s="499"/>
      <c r="Q273" s="499"/>
      <c r="R273" s="499"/>
      <c r="S273" s="499"/>
      <c r="T273" s="499"/>
      <c r="U273" s="499"/>
      <c r="V273" s="499"/>
      <c r="W273" s="499"/>
      <c r="X273" s="499"/>
      <c r="Y273" s="499"/>
      <c r="Z273" s="499"/>
      <c r="AA273" s="499"/>
      <c r="AB273" s="499"/>
      <c r="AC273" s="499"/>
      <c r="AD273" s="499"/>
      <c r="AE273" s="499"/>
      <c r="AF273" s="499"/>
      <c r="AG273" s="499"/>
      <c r="AH273" s="499"/>
      <c r="AI273" s="499"/>
      <c r="AJ273" s="499"/>
      <c r="AK273" s="499"/>
      <c r="AL273" s="499"/>
      <c r="AM273" s="499"/>
    </row>
    <row r="274" spans="1:39">
      <c r="A274" s="115"/>
      <c r="B274" s="114" t="s">
        <v>1</v>
      </c>
      <c r="C274" s="499" t="s">
        <v>49</v>
      </c>
      <c r="D274" s="499"/>
      <c r="E274" s="499"/>
      <c r="F274" s="499"/>
      <c r="G274" s="499"/>
      <c r="H274" s="499"/>
      <c r="I274" s="499"/>
      <c r="J274" s="499"/>
      <c r="K274" s="499"/>
      <c r="L274" s="499"/>
      <c r="M274" s="499"/>
      <c r="N274" s="499"/>
      <c r="O274" s="499"/>
      <c r="P274" s="499"/>
      <c r="Q274" s="499"/>
      <c r="R274" s="499"/>
      <c r="S274" s="499"/>
      <c r="T274" s="499"/>
      <c r="U274" s="499"/>
      <c r="V274" s="499"/>
      <c r="W274" s="499"/>
      <c r="X274" s="499"/>
      <c r="Y274" s="499"/>
      <c r="Z274" s="499"/>
      <c r="AA274" s="499"/>
      <c r="AB274" s="499"/>
      <c r="AC274" s="499"/>
      <c r="AD274" s="499"/>
      <c r="AE274" s="499"/>
      <c r="AF274" s="499"/>
      <c r="AG274" s="499"/>
      <c r="AH274" s="499"/>
      <c r="AI274" s="499"/>
      <c r="AJ274" s="499"/>
      <c r="AK274" s="499"/>
      <c r="AL274" s="499"/>
      <c r="AM274" s="499"/>
    </row>
    <row r="275" spans="1:39" ht="27.75" customHeight="1">
      <c r="A275" s="115"/>
      <c r="B275" s="114" t="s">
        <v>2</v>
      </c>
      <c r="C275" s="499" t="s">
        <v>688</v>
      </c>
      <c r="D275" s="499"/>
      <c r="E275" s="499"/>
      <c r="F275" s="499"/>
      <c r="G275" s="499"/>
      <c r="H275" s="499"/>
      <c r="I275" s="499"/>
      <c r="J275" s="499"/>
      <c r="K275" s="499"/>
      <c r="L275" s="499"/>
      <c r="M275" s="499"/>
      <c r="N275" s="499"/>
      <c r="O275" s="499"/>
      <c r="P275" s="499"/>
      <c r="Q275" s="499"/>
      <c r="R275" s="499"/>
      <c r="S275" s="499"/>
      <c r="T275" s="499"/>
      <c r="U275" s="499"/>
      <c r="V275" s="499"/>
      <c r="W275" s="499"/>
      <c r="X275" s="499"/>
      <c r="Y275" s="499"/>
      <c r="Z275" s="499"/>
      <c r="AA275" s="499"/>
      <c r="AB275" s="499"/>
      <c r="AC275" s="499"/>
      <c r="AD275" s="499"/>
      <c r="AE275" s="499"/>
      <c r="AF275" s="499"/>
      <c r="AG275" s="499"/>
      <c r="AH275" s="499"/>
      <c r="AI275" s="499"/>
      <c r="AJ275" s="499"/>
      <c r="AK275" s="499"/>
      <c r="AL275" s="499"/>
      <c r="AM275" s="499"/>
    </row>
    <row r="276" spans="1:39">
      <c r="A276" s="115"/>
      <c r="B276" s="114" t="s">
        <v>3</v>
      </c>
      <c r="C276" s="499" t="s">
        <v>689</v>
      </c>
      <c r="D276" s="499"/>
      <c r="E276" s="499"/>
      <c r="F276" s="499"/>
      <c r="G276" s="499"/>
      <c r="H276" s="499"/>
      <c r="I276" s="499"/>
      <c r="J276" s="499"/>
      <c r="K276" s="499"/>
      <c r="L276" s="499"/>
      <c r="M276" s="499"/>
      <c r="N276" s="499"/>
      <c r="O276" s="499"/>
      <c r="P276" s="499"/>
      <c r="Q276" s="499"/>
      <c r="R276" s="499"/>
      <c r="S276" s="499"/>
      <c r="T276" s="499"/>
      <c r="U276" s="499"/>
      <c r="V276" s="499"/>
      <c r="W276" s="499"/>
      <c r="X276" s="499"/>
      <c r="Y276" s="499"/>
      <c r="Z276" s="499"/>
      <c r="AA276" s="499"/>
      <c r="AB276" s="499"/>
      <c r="AC276" s="499"/>
      <c r="AD276" s="499"/>
      <c r="AE276" s="499"/>
      <c r="AF276" s="499"/>
      <c r="AG276" s="499"/>
      <c r="AH276" s="499"/>
      <c r="AI276" s="499"/>
      <c r="AJ276" s="499"/>
      <c r="AK276" s="499"/>
      <c r="AL276" s="499"/>
      <c r="AM276" s="499"/>
    </row>
    <row r="277" spans="1:39" ht="54" customHeight="1">
      <c r="A277" s="115"/>
      <c r="B277" s="114" t="s">
        <v>4</v>
      </c>
      <c r="C277" s="499" t="s">
        <v>50</v>
      </c>
      <c r="D277" s="499"/>
      <c r="E277" s="499"/>
      <c r="F277" s="499"/>
      <c r="G277" s="499"/>
      <c r="H277" s="499"/>
      <c r="I277" s="499"/>
      <c r="J277" s="499"/>
      <c r="K277" s="499"/>
      <c r="L277" s="499"/>
      <c r="M277" s="499"/>
      <c r="N277" s="499"/>
      <c r="O277" s="499"/>
      <c r="P277" s="499"/>
      <c r="Q277" s="499"/>
      <c r="R277" s="499"/>
      <c r="S277" s="499"/>
      <c r="T277" s="499"/>
      <c r="U277" s="499"/>
      <c r="V277" s="499"/>
      <c r="W277" s="499"/>
      <c r="X277" s="499"/>
      <c r="Y277" s="499"/>
      <c r="Z277" s="499"/>
      <c r="AA277" s="499"/>
      <c r="AB277" s="499"/>
      <c r="AC277" s="499"/>
      <c r="AD277" s="499"/>
      <c r="AE277" s="499"/>
      <c r="AF277" s="499"/>
      <c r="AG277" s="499"/>
      <c r="AH277" s="499"/>
      <c r="AI277" s="499"/>
      <c r="AJ277" s="499"/>
      <c r="AK277" s="499"/>
      <c r="AL277" s="499"/>
      <c r="AM277" s="499"/>
    </row>
    <row r="278" spans="1:39" ht="27.75" customHeight="1">
      <c r="A278" s="115"/>
      <c r="B278" s="114" t="s">
        <v>5</v>
      </c>
      <c r="C278" s="499" t="s">
        <v>51</v>
      </c>
      <c r="D278" s="499"/>
      <c r="E278" s="499"/>
      <c r="F278" s="499"/>
      <c r="G278" s="499"/>
      <c r="H278" s="499"/>
      <c r="I278" s="499"/>
      <c r="J278" s="499"/>
      <c r="K278" s="499"/>
      <c r="L278" s="499"/>
      <c r="M278" s="499"/>
      <c r="N278" s="499"/>
      <c r="O278" s="499"/>
      <c r="P278" s="499"/>
      <c r="Q278" s="499"/>
      <c r="R278" s="499"/>
      <c r="S278" s="499"/>
      <c r="T278" s="499"/>
      <c r="U278" s="499"/>
      <c r="V278" s="499"/>
      <c r="W278" s="499"/>
      <c r="X278" s="499"/>
      <c r="Y278" s="499"/>
      <c r="Z278" s="499"/>
      <c r="AA278" s="499"/>
      <c r="AB278" s="499"/>
      <c r="AC278" s="499"/>
      <c r="AD278" s="499"/>
      <c r="AE278" s="499"/>
      <c r="AF278" s="499"/>
      <c r="AG278" s="499"/>
      <c r="AH278" s="499"/>
      <c r="AI278" s="499"/>
      <c r="AJ278" s="499"/>
      <c r="AK278" s="499"/>
      <c r="AL278" s="499"/>
      <c r="AM278" s="499"/>
    </row>
    <row r="279" spans="1:39" ht="54.75" customHeight="1">
      <c r="A279" s="115"/>
      <c r="B279" s="114" t="s">
        <v>6</v>
      </c>
      <c r="C279" s="499" t="s">
        <v>52</v>
      </c>
      <c r="D279" s="499"/>
      <c r="E279" s="499"/>
      <c r="F279" s="499"/>
      <c r="G279" s="499"/>
      <c r="H279" s="499"/>
      <c r="I279" s="499"/>
      <c r="J279" s="499"/>
      <c r="K279" s="499"/>
      <c r="L279" s="499"/>
      <c r="M279" s="499"/>
      <c r="N279" s="499"/>
      <c r="O279" s="499"/>
      <c r="P279" s="499"/>
      <c r="Q279" s="499"/>
      <c r="R279" s="499"/>
      <c r="S279" s="499"/>
      <c r="T279" s="499"/>
      <c r="U279" s="499"/>
      <c r="V279" s="499"/>
      <c r="W279" s="499"/>
      <c r="X279" s="499"/>
      <c r="Y279" s="499"/>
      <c r="Z279" s="499"/>
      <c r="AA279" s="499"/>
      <c r="AB279" s="499"/>
      <c r="AC279" s="499"/>
      <c r="AD279" s="499"/>
      <c r="AE279" s="499"/>
      <c r="AF279" s="499"/>
      <c r="AG279" s="499"/>
      <c r="AH279" s="499"/>
      <c r="AI279" s="499"/>
      <c r="AJ279" s="499"/>
      <c r="AK279" s="499"/>
      <c r="AL279" s="499"/>
      <c r="AM279" s="499"/>
    </row>
    <row r="280" spans="1:39" ht="83.25" customHeight="1">
      <c r="A280" s="115"/>
      <c r="B280" s="114" t="s">
        <v>7</v>
      </c>
      <c r="C280" s="499" t="s">
        <v>53</v>
      </c>
      <c r="D280" s="499"/>
      <c r="E280" s="499"/>
      <c r="F280" s="499"/>
      <c r="G280" s="499"/>
      <c r="H280" s="499"/>
      <c r="I280" s="499"/>
      <c r="J280" s="499"/>
      <c r="K280" s="499"/>
      <c r="L280" s="499"/>
      <c r="M280" s="499"/>
      <c r="N280" s="499"/>
      <c r="O280" s="499"/>
      <c r="P280" s="499"/>
      <c r="Q280" s="499"/>
      <c r="R280" s="499"/>
      <c r="S280" s="499"/>
      <c r="T280" s="499"/>
      <c r="U280" s="499"/>
      <c r="V280" s="499"/>
      <c r="W280" s="499"/>
      <c r="X280" s="499"/>
      <c r="Y280" s="499"/>
      <c r="Z280" s="499"/>
      <c r="AA280" s="499"/>
      <c r="AB280" s="499"/>
      <c r="AC280" s="499"/>
      <c r="AD280" s="499"/>
      <c r="AE280" s="499"/>
      <c r="AF280" s="499"/>
      <c r="AG280" s="499"/>
      <c r="AH280" s="499"/>
      <c r="AI280" s="499"/>
      <c r="AJ280" s="499"/>
      <c r="AK280" s="499"/>
      <c r="AL280" s="499"/>
      <c r="AM280" s="499"/>
    </row>
    <row r="281" spans="1:39" ht="56.25" customHeight="1">
      <c r="A281" s="115"/>
      <c r="B281" s="114" t="s">
        <v>8</v>
      </c>
      <c r="C281" s="499" t="s">
        <v>54</v>
      </c>
      <c r="D281" s="499"/>
      <c r="E281" s="499"/>
      <c r="F281" s="499"/>
      <c r="G281" s="499"/>
      <c r="H281" s="499"/>
      <c r="I281" s="499"/>
      <c r="J281" s="499"/>
      <c r="K281" s="499"/>
      <c r="L281" s="499"/>
      <c r="M281" s="499"/>
      <c r="N281" s="499"/>
      <c r="O281" s="499"/>
      <c r="P281" s="499"/>
      <c r="Q281" s="499"/>
      <c r="R281" s="499"/>
      <c r="S281" s="499"/>
      <c r="T281" s="499"/>
      <c r="U281" s="499"/>
      <c r="V281" s="499"/>
      <c r="W281" s="499"/>
      <c r="X281" s="499"/>
      <c r="Y281" s="499"/>
      <c r="Z281" s="499"/>
      <c r="AA281" s="499"/>
      <c r="AB281" s="499"/>
      <c r="AC281" s="499"/>
      <c r="AD281" s="499"/>
      <c r="AE281" s="499"/>
      <c r="AF281" s="499"/>
      <c r="AG281" s="499"/>
      <c r="AH281" s="499"/>
      <c r="AI281" s="499"/>
      <c r="AJ281" s="499"/>
      <c r="AK281" s="499"/>
      <c r="AL281" s="499"/>
      <c r="AM281" s="499"/>
    </row>
    <row r="282" spans="1:39" ht="147.75" customHeight="1">
      <c r="A282" s="115"/>
      <c r="B282" s="114" t="s">
        <v>9</v>
      </c>
      <c r="C282" s="499" t="s">
        <v>761</v>
      </c>
      <c r="D282" s="499"/>
      <c r="E282" s="499"/>
      <c r="F282" s="499"/>
      <c r="G282" s="499"/>
      <c r="H282" s="499"/>
      <c r="I282" s="499"/>
      <c r="J282" s="499"/>
      <c r="K282" s="499"/>
      <c r="L282" s="499"/>
      <c r="M282" s="499"/>
      <c r="N282" s="499"/>
      <c r="O282" s="499"/>
      <c r="P282" s="499"/>
      <c r="Q282" s="499"/>
      <c r="R282" s="499"/>
      <c r="S282" s="499"/>
      <c r="T282" s="499"/>
      <c r="U282" s="499"/>
      <c r="V282" s="499"/>
      <c r="W282" s="499"/>
      <c r="X282" s="499"/>
      <c r="Y282" s="499"/>
      <c r="Z282" s="499"/>
      <c r="AA282" s="499"/>
      <c r="AB282" s="499"/>
      <c r="AC282" s="499"/>
      <c r="AD282" s="499"/>
      <c r="AE282" s="499"/>
      <c r="AF282" s="499"/>
      <c r="AG282" s="499"/>
      <c r="AH282" s="499"/>
      <c r="AI282" s="499"/>
      <c r="AJ282" s="499"/>
      <c r="AK282" s="499"/>
      <c r="AL282" s="499"/>
      <c r="AM282" s="499"/>
    </row>
    <row r="283" spans="1:39" ht="27" customHeight="1">
      <c r="A283" s="115"/>
      <c r="B283" s="114" t="s">
        <v>10</v>
      </c>
      <c r="C283" s="499" t="s">
        <v>55</v>
      </c>
      <c r="D283" s="499"/>
      <c r="E283" s="499"/>
      <c r="F283" s="499"/>
      <c r="G283" s="499"/>
      <c r="H283" s="499"/>
      <c r="I283" s="499"/>
      <c r="J283" s="499"/>
      <c r="K283" s="499"/>
      <c r="L283" s="499"/>
      <c r="M283" s="499"/>
      <c r="N283" s="499"/>
      <c r="O283" s="499"/>
      <c r="P283" s="499"/>
      <c r="Q283" s="499"/>
      <c r="R283" s="499"/>
      <c r="S283" s="499"/>
      <c r="T283" s="499"/>
      <c r="U283" s="499"/>
      <c r="V283" s="499"/>
      <c r="W283" s="499"/>
      <c r="X283" s="499"/>
      <c r="Y283" s="499"/>
      <c r="Z283" s="499"/>
      <c r="AA283" s="499"/>
      <c r="AB283" s="499"/>
      <c r="AC283" s="499"/>
      <c r="AD283" s="499"/>
      <c r="AE283" s="499"/>
      <c r="AF283" s="499"/>
      <c r="AG283" s="499"/>
      <c r="AH283" s="499"/>
      <c r="AI283" s="499"/>
      <c r="AJ283" s="499"/>
      <c r="AK283" s="499"/>
      <c r="AL283" s="499"/>
      <c r="AM283" s="499"/>
    </row>
    <row r="284" spans="1:39">
      <c r="A284" s="500" t="s">
        <v>56</v>
      </c>
      <c r="B284" s="500"/>
      <c r="C284" s="500"/>
      <c r="D284" s="500"/>
      <c r="E284" s="500"/>
      <c r="F284" s="500"/>
      <c r="G284" s="500"/>
      <c r="H284" s="500"/>
      <c r="I284" s="500"/>
      <c r="J284" s="500"/>
      <c r="K284" s="500"/>
      <c r="L284" s="500"/>
      <c r="M284" s="500"/>
      <c r="N284" s="500"/>
      <c r="O284" s="500"/>
      <c r="P284" s="500"/>
      <c r="Q284" s="500"/>
      <c r="R284" s="500"/>
      <c r="S284" s="500"/>
      <c r="T284" s="500"/>
      <c r="U284" s="500"/>
      <c r="V284" s="500"/>
      <c r="W284" s="500"/>
      <c r="X284" s="500"/>
      <c r="Y284" s="500"/>
      <c r="Z284" s="500"/>
      <c r="AA284" s="500"/>
      <c r="AB284" s="500"/>
      <c r="AC284" s="500"/>
      <c r="AD284" s="500"/>
      <c r="AE284" s="500"/>
      <c r="AF284" s="500"/>
      <c r="AG284" s="500"/>
      <c r="AH284" s="500"/>
      <c r="AI284" s="500"/>
      <c r="AJ284" s="500"/>
      <c r="AK284" s="500"/>
      <c r="AL284" s="500"/>
      <c r="AM284" s="500"/>
    </row>
    <row r="285" spans="1:39" ht="40.5" customHeight="1">
      <c r="A285" s="115"/>
      <c r="B285" s="114" t="s">
        <v>0</v>
      </c>
      <c r="C285" s="499" t="s">
        <v>57</v>
      </c>
      <c r="D285" s="499"/>
      <c r="E285" s="499"/>
      <c r="F285" s="499"/>
      <c r="G285" s="499"/>
      <c r="H285" s="499"/>
      <c r="I285" s="499"/>
      <c r="J285" s="499"/>
      <c r="K285" s="499"/>
      <c r="L285" s="499"/>
      <c r="M285" s="499"/>
      <c r="N285" s="499"/>
      <c r="O285" s="499"/>
      <c r="P285" s="499"/>
      <c r="Q285" s="499"/>
      <c r="R285" s="499"/>
      <c r="S285" s="499"/>
      <c r="T285" s="499"/>
      <c r="U285" s="499"/>
      <c r="V285" s="499"/>
      <c r="W285" s="499"/>
      <c r="X285" s="499"/>
      <c r="Y285" s="499"/>
      <c r="Z285" s="499"/>
      <c r="AA285" s="499"/>
      <c r="AB285" s="499"/>
      <c r="AC285" s="499"/>
      <c r="AD285" s="499"/>
      <c r="AE285" s="499"/>
      <c r="AF285" s="499"/>
      <c r="AG285" s="499"/>
      <c r="AH285" s="499"/>
      <c r="AI285" s="499"/>
      <c r="AJ285" s="499"/>
      <c r="AK285" s="499"/>
      <c r="AL285" s="499"/>
      <c r="AM285" s="499"/>
    </row>
    <row r="286" spans="1:39">
      <c r="A286" s="115"/>
      <c r="B286" s="114" t="s">
        <v>1</v>
      </c>
      <c r="C286" s="499" t="s">
        <v>58</v>
      </c>
      <c r="D286" s="499"/>
      <c r="E286" s="499"/>
      <c r="F286" s="499"/>
      <c r="G286" s="499"/>
      <c r="H286" s="499"/>
      <c r="I286" s="499"/>
      <c r="J286" s="499"/>
      <c r="K286" s="499"/>
      <c r="L286" s="499"/>
      <c r="M286" s="499"/>
      <c r="N286" s="499"/>
      <c r="O286" s="499"/>
      <c r="P286" s="499"/>
      <c r="Q286" s="499"/>
      <c r="R286" s="499"/>
      <c r="S286" s="499"/>
      <c r="T286" s="499"/>
      <c r="U286" s="499"/>
      <c r="V286" s="499"/>
      <c r="W286" s="499"/>
      <c r="X286" s="499"/>
      <c r="Y286" s="499"/>
      <c r="Z286" s="499"/>
      <c r="AA286" s="499"/>
      <c r="AB286" s="499"/>
      <c r="AC286" s="499"/>
      <c r="AD286" s="499"/>
      <c r="AE286" s="499"/>
      <c r="AF286" s="499"/>
      <c r="AG286" s="499"/>
      <c r="AH286" s="499"/>
      <c r="AI286" s="499"/>
      <c r="AJ286" s="499"/>
      <c r="AK286" s="499"/>
      <c r="AL286" s="499"/>
      <c r="AM286" s="499"/>
    </row>
    <row r="287" spans="1:39">
      <c r="A287" s="115"/>
      <c r="B287" s="114" t="s">
        <v>2</v>
      </c>
      <c r="C287" s="499" t="s">
        <v>59</v>
      </c>
      <c r="D287" s="499"/>
      <c r="E287" s="499"/>
      <c r="F287" s="499"/>
      <c r="G287" s="499"/>
      <c r="H287" s="499"/>
      <c r="I287" s="499"/>
      <c r="J287" s="499"/>
      <c r="K287" s="499"/>
      <c r="L287" s="499"/>
      <c r="M287" s="499"/>
      <c r="N287" s="499"/>
      <c r="O287" s="499"/>
      <c r="P287" s="499"/>
      <c r="Q287" s="499"/>
      <c r="R287" s="499"/>
      <c r="S287" s="499"/>
      <c r="T287" s="499"/>
      <c r="U287" s="499"/>
      <c r="V287" s="499"/>
      <c r="W287" s="499"/>
      <c r="X287" s="499"/>
      <c r="Y287" s="499"/>
      <c r="Z287" s="499"/>
      <c r="AA287" s="499"/>
      <c r="AB287" s="499"/>
      <c r="AC287" s="499"/>
      <c r="AD287" s="499"/>
      <c r="AE287" s="499"/>
      <c r="AF287" s="499"/>
      <c r="AG287" s="499"/>
      <c r="AH287" s="499"/>
      <c r="AI287" s="499"/>
      <c r="AJ287" s="499"/>
      <c r="AK287" s="499"/>
      <c r="AL287" s="499"/>
      <c r="AM287" s="499"/>
    </row>
    <row r="288" spans="1:39" ht="13.5" customHeight="1">
      <c r="A288" s="115"/>
      <c r="B288" s="114" t="s">
        <v>3</v>
      </c>
      <c r="C288" s="499" t="s">
        <v>60</v>
      </c>
      <c r="D288" s="499"/>
      <c r="E288" s="499"/>
      <c r="F288" s="499"/>
      <c r="G288" s="499"/>
      <c r="H288" s="499"/>
      <c r="I288" s="499"/>
      <c r="J288" s="499"/>
      <c r="K288" s="499"/>
      <c r="L288" s="499"/>
      <c r="M288" s="499"/>
      <c r="N288" s="499"/>
      <c r="O288" s="499"/>
      <c r="P288" s="499"/>
      <c r="Q288" s="499"/>
      <c r="R288" s="499"/>
      <c r="S288" s="499"/>
      <c r="T288" s="499"/>
      <c r="U288" s="499"/>
      <c r="V288" s="499"/>
      <c r="W288" s="499"/>
      <c r="X288" s="499"/>
      <c r="Y288" s="499"/>
      <c r="Z288" s="499"/>
      <c r="AA288" s="499"/>
      <c r="AB288" s="499"/>
      <c r="AC288" s="499"/>
      <c r="AD288" s="499"/>
      <c r="AE288" s="499"/>
      <c r="AF288" s="499"/>
      <c r="AG288" s="499"/>
      <c r="AH288" s="499"/>
      <c r="AI288" s="499"/>
      <c r="AJ288" s="499"/>
      <c r="AK288" s="499"/>
      <c r="AL288" s="499"/>
      <c r="AM288" s="499"/>
    </row>
    <row r="289" spans="1:39" ht="26.25" customHeight="1">
      <c r="A289" s="115"/>
      <c r="B289" s="114" t="s">
        <v>4</v>
      </c>
      <c r="C289" s="499" t="s">
        <v>61</v>
      </c>
      <c r="D289" s="499"/>
      <c r="E289" s="499"/>
      <c r="F289" s="499"/>
      <c r="G289" s="499"/>
      <c r="H289" s="499"/>
      <c r="I289" s="499"/>
      <c r="J289" s="499"/>
      <c r="K289" s="499"/>
      <c r="L289" s="499"/>
      <c r="M289" s="499"/>
      <c r="N289" s="499"/>
      <c r="O289" s="499"/>
      <c r="P289" s="499"/>
      <c r="Q289" s="499"/>
      <c r="R289" s="499"/>
      <c r="S289" s="499"/>
      <c r="T289" s="499"/>
      <c r="U289" s="499"/>
      <c r="V289" s="499"/>
      <c r="W289" s="499"/>
      <c r="X289" s="499"/>
      <c r="Y289" s="499"/>
      <c r="Z289" s="499"/>
      <c r="AA289" s="499"/>
      <c r="AB289" s="499"/>
      <c r="AC289" s="499"/>
      <c r="AD289" s="499"/>
      <c r="AE289" s="499"/>
      <c r="AF289" s="499"/>
      <c r="AG289" s="499"/>
      <c r="AH289" s="499"/>
      <c r="AI289" s="499"/>
      <c r="AJ289" s="499"/>
      <c r="AK289" s="499"/>
      <c r="AL289" s="499"/>
      <c r="AM289" s="499"/>
    </row>
    <row r="290" spans="1:39" ht="27" customHeight="1">
      <c r="A290" s="115"/>
      <c r="B290" s="114" t="s">
        <v>5</v>
      </c>
      <c r="C290" s="499" t="s">
        <v>62</v>
      </c>
      <c r="D290" s="499"/>
      <c r="E290" s="499"/>
      <c r="F290" s="499"/>
      <c r="G290" s="499"/>
      <c r="H290" s="499"/>
      <c r="I290" s="499"/>
      <c r="J290" s="499"/>
      <c r="K290" s="499"/>
      <c r="L290" s="499"/>
      <c r="M290" s="499"/>
      <c r="N290" s="499"/>
      <c r="O290" s="499"/>
      <c r="P290" s="499"/>
      <c r="Q290" s="499"/>
      <c r="R290" s="499"/>
      <c r="S290" s="499"/>
      <c r="T290" s="499"/>
      <c r="U290" s="499"/>
      <c r="V290" s="499"/>
      <c r="W290" s="499"/>
      <c r="X290" s="499"/>
      <c r="Y290" s="499"/>
      <c r="Z290" s="499"/>
      <c r="AA290" s="499"/>
      <c r="AB290" s="499"/>
      <c r="AC290" s="499"/>
      <c r="AD290" s="499"/>
      <c r="AE290" s="499"/>
      <c r="AF290" s="499"/>
      <c r="AG290" s="499"/>
      <c r="AH290" s="499"/>
      <c r="AI290" s="499"/>
      <c r="AJ290" s="499"/>
      <c r="AK290" s="499"/>
      <c r="AL290" s="499"/>
      <c r="AM290" s="499"/>
    </row>
    <row r="291" spans="1:39">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70"/>
      <c r="AE291" s="70"/>
      <c r="AF291" s="70"/>
      <c r="AG291" s="70"/>
      <c r="AH291" s="70"/>
      <c r="AI291" s="70"/>
      <c r="AJ291" s="70"/>
      <c r="AK291" s="70"/>
      <c r="AL291" s="70"/>
      <c r="AM291" s="70"/>
    </row>
    <row r="292" spans="1:39">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E292" s="70"/>
      <c r="AF292" s="70"/>
      <c r="AG292" s="70"/>
      <c r="AH292" s="70"/>
      <c r="AI292" s="70"/>
      <c r="AJ292" s="70"/>
      <c r="AK292" s="70"/>
      <c r="AL292" s="70"/>
      <c r="AM292" s="70"/>
    </row>
    <row r="293" spans="1:39">
      <c r="A293" s="70"/>
      <c r="B293" s="81"/>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row>
    <row r="294" spans="1:39">
      <c r="A294" s="70"/>
      <c r="B294" s="81"/>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row>
    <row r="295" spans="1:39" ht="13.5" hidden="1" customHeight="1">
      <c r="A295" s="83"/>
      <c r="B295" s="81"/>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row>
    <row r="296" spans="1:39" ht="13.5" hidden="1" customHeight="1">
      <c r="A296" s="84">
        <v>1</v>
      </c>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row>
    <row r="297" spans="1:39" ht="13.5" hidden="1" customHeight="1">
      <c r="A297" s="84">
        <v>2</v>
      </c>
      <c r="B297" s="81"/>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row>
    <row r="298" spans="1:39" ht="13.5" hidden="1" customHeight="1">
      <c r="A298" s="84">
        <v>3</v>
      </c>
      <c r="B298" s="81"/>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row>
    <row r="299" spans="1:39" ht="13.5" hidden="1" customHeight="1">
      <c r="A299" s="84">
        <v>4</v>
      </c>
      <c r="B299" s="81"/>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row>
    <row r="300" spans="1:39" ht="13.5" hidden="1" customHeight="1">
      <c r="A300" s="84">
        <v>5</v>
      </c>
      <c r="B300" s="81"/>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row>
    <row r="301" spans="1:39" ht="13.5" hidden="1" customHeight="1">
      <c r="A301" s="84">
        <v>6</v>
      </c>
      <c r="B301" s="81"/>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row>
    <row r="302" spans="1:39" ht="13.5" hidden="1" customHeight="1">
      <c r="A302" s="84">
        <v>7</v>
      </c>
      <c r="B302" s="81"/>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row>
    <row r="303" spans="1:39" ht="13.5" hidden="1" customHeight="1">
      <c r="A303" s="84">
        <v>8</v>
      </c>
      <c r="B303" s="81"/>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row>
    <row r="304" spans="1:39" ht="13.5" hidden="1" customHeight="1">
      <c r="A304" s="84">
        <v>9</v>
      </c>
      <c r="B304" s="81"/>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row>
    <row r="305" spans="1:39" ht="13.5" hidden="1" customHeight="1">
      <c r="A305" s="84">
        <v>10</v>
      </c>
      <c r="B305" s="81"/>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row>
    <row r="306" spans="1:39" ht="13.5" hidden="1" customHeight="1">
      <c r="A306" s="84">
        <v>11</v>
      </c>
      <c r="B306" s="81"/>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row>
    <row r="307" spans="1:39" ht="13.5" hidden="1" customHeight="1">
      <c r="A307" s="84">
        <v>12</v>
      </c>
      <c r="B307" s="81"/>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row>
    <row r="308" spans="1:39" ht="13.5" hidden="1" customHeight="1">
      <c r="A308" s="84">
        <v>13</v>
      </c>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c r="AJ308" s="77"/>
      <c r="AK308" s="77"/>
      <c r="AL308" s="77"/>
      <c r="AM308" s="77"/>
    </row>
    <row r="309" spans="1:39" ht="13.5" hidden="1" customHeight="1">
      <c r="A309" s="84">
        <v>14</v>
      </c>
      <c r="B309" s="81"/>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row>
    <row r="310" spans="1:39" ht="13.5" hidden="1" customHeight="1">
      <c r="A310" s="84">
        <v>15</v>
      </c>
      <c r="B310" s="82"/>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5"/>
      <c r="AM310" s="85"/>
    </row>
    <row r="311" spans="1:39" ht="13.5" hidden="1" customHeight="1">
      <c r="A311" s="84">
        <v>16</v>
      </c>
      <c r="B311" s="82"/>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c r="AL311" s="85"/>
      <c r="AM311" s="85"/>
    </row>
    <row r="312" spans="1:39" ht="13.5" hidden="1" customHeight="1">
      <c r="A312" s="84">
        <v>17</v>
      </c>
      <c r="B312" s="82"/>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row>
    <row r="313" spans="1:39" ht="13.5" hidden="1" customHeight="1">
      <c r="A313" s="84">
        <v>18</v>
      </c>
      <c r="B313" s="82"/>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row>
    <row r="314" spans="1:39" ht="13.5" hidden="1" customHeight="1">
      <c r="A314" s="84">
        <v>19</v>
      </c>
      <c r="B314" s="82"/>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row>
    <row r="315" spans="1:39" ht="13.5" hidden="1" customHeight="1">
      <c r="A315" s="84">
        <v>20</v>
      </c>
      <c r="B315" s="82"/>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row>
    <row r="316" spans="1:39" ht="13.5" hidden="1" customHeight="1">
      <c r="A316" s="84">
        <v>21</v>
      </c>
      <c r="B316" s="82"/>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c r="AL316" s="85"/>
      <c r="AM316" s="85"/>
    </row>
    <row r="317" spans="1:39" ht="13.5" hidden="1" customHeight="1">
      <c r="A317" s="84">
        <v>22</v>
      </c>
      <c r="B317" s="82"/>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c r="AL317" s="85"/>
      <c r="AM317" s="85"/>
    </row>
    <row r="318" spans="1:39" ht="13.5" hidden="1" customHeight="1">
      <c r="A318" s="84">
        <v>23</v>
      </c>
      <c r="B318" s="82"/>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row>
    <row r="319" spans="1:39" ht="13.5" hidden="1" customHeight="1">
      <c r="A319" s="84">
        <v>24</v>
      </c>
      <c r="B319" s="82"/>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c r="AL319" s="85"/>
      <c r="AM319" s="85"/>
    </row>
    <row r="320" spans="1:39" ht="13.5" hidden="1" customHeight="1">
      <c r="A320" s="84">
        <v>25</v>
      </c>
      <c r="B320" s="82"/>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c r="AL320" s="85"/>
      <c r="AM320" s="85"/>
    </row>
    <row r="321" spans="1:39" ht="13.5" hidden="1" customHeight="1">
      <c r="A321" s="84">
        <v>26</v>
      </c>
      <c r="B321" s="82"/>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5"/>
      <c r="AM321" s="85"/>
    </row>
    <row r="322" spans="1:39" ht="13.5" hidden="1" customHeight="1">
      <c r="A322" s="84">
        <v>27</v>
      </c>
      <c r="B322" s="82"/>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c r="AL322" s="85"/>
      <c r="AM322" s="85"/>
    </row>
    <row r="323" spans="1:39" ht="13.5" hidden="1" customHeight="1">
      <c r="A323" s="84">
        <v>28</v>
      </c>
      <c r="B323" s="82"/>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85"/>
      <c r="AH323" s="85"/>
      <c r="AI323" s="85"/>
      <c r="AJ323" s="85"/>
      <c r="AK323" s="85"/>
      <c r="AL323" s="85"/>
      <c r="AM323" s="85"/>
    </row>
    <row r="324" spans="1:39" ht="13.5" hidden="1" customHeight="1">
      <c r="A324" s="84">
        <v>29</v>
      </c>
      <c r="B324" s="82"/>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5"/>
      <c r="AL324" s="85"/>
      <c r="AM324" s="85"/>
    </row>
    <row r="325" spans="1:39" ht="13.5" hidden="1" customHeight="1">
      <c r="A325" s="84">
        <v>30</v>
      </c>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86"/>
      <c r="AI325" s="86"/>
      <c r="AJ325" s="86"/>
      <c r="AK325" s="86"/>
      <c r="AL325" s="86"/>
      <c r="AM325" s="86"/>
    </row>
    <row r="326" spans="1:39" ht="13.5" hidden="1" customHeight="1">
      <c r="A326" s="84">
        <v>31</v>
      </c>
      <c r="B326" s="82"/>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c r="AL326" s="85"/>
      <c r="AM326" s="85"/>
    </row>
    <row r="327" spans="1:39" ht="13.5" hidden="1" customHeight="1">
      <c r="A327" s="84">
        <v>32</v>
      </c>
      <c r="B327" s="82"/>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c r="AL327" s="85"/>
      <c r="AM327" s="85"/>
    </row>
    <row r="328" spans="1:39" ht="13.5" hidden="1" customHeight="1">
      <c r="A328" s="84">
        <v>33</v>
      </c>
      <c r="B328" s="82"/>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c r="AL328" s="85"/>
      <c r="AM328" s="85"/>
    </row>
    <row r="329" spans="1:39" ht="13.5" hidden="1" customHeight="1">
      <c r="A329" s="84">
        <v>34</v>
      </c>
      <c r="B329" s="82"/>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5"/>
      <c r="AL329" s="85"/>
      <c r="AM329" s="85"/>
    </row>
    <row r="330" spans="1:39" ht="13.5" hidden="1" customHeight="1">
      <c r="A330" s="84">
        <v>35</v>
      </c>
      <c r="B330" s="82"/>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5"/>
      <c r="AL330" s="85"/>
      <c r="AM330" s="85"/>
    </row>
    <row r="331" spans="1:39" ht="13.5" hidden="1" customHeight="1">
      <c r="A331" s="84">
        <v>36</v>
      </c>
      <c r="B331" s="82"/>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c r="AJ331" s="85"/>
      <c r="AK331" s="85"/>
      <c r="AL331" s="85"/>
      <c r="AM331" s="85"/>
    </row>
    <row r="332" spans="1:39" ht="13.5" hidden="1" customHeight="1">
      <c r="A332" s="84">
        <v>37</v>
      </c>
      <c r="B332" s="82"/>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85"/>
      <c r="AL332" s="85"/>
      <c r="AM332" s="85"/>
    </row>
    <row r="333" spans="1:39" ht="13.5" hidden="1" customHeight="1">
      <c r="A333" s="84">
        <v>38</v>
      </c>
      <c r="B333" s="82"/>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85"/>
      <c r="AL333" s="85"/>
      <c r="AM333" s="85"/>
    </row>
    <row r="334" spans="1:39" ht="13.5" hidden="1" customHeight="1">
      <c r="A334" s="84">
        <v>39</v>
      </c>
      <c r="B334" s="82"/>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c r="AL334" s="85"/>
      <c r="AM334" s="85"/>
    </row>
    <row r="335" spans="1:39" ht="13.5" hidden="1" customHeight="1">
      <c r="A335" s="84">
        <v>40</v>
      </c>
      <c r="B335" s="82"/>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row>
    <row r="336" spans="1:39" ht="13.5" hidden="1" customHeight="1">
      <c r="A336" s="84">
        <v>41</v>
      </c>
      <c r="B336" s="82"/>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row>
    <row r="337" spans="1:39" ht="13.5" hidden="1" customHeight="1">
      <c r="A337" s="84">
        <v>42</v>
      </c>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c r="AG337" s="86"/>
      <c r="AH337" s="86"/>
      <c r="AI337" s="86"/>
      <c r="AJ337" s="86"/>
      <c r="AK337" s="86"/>
      <c r="AL337" s="86"/>
      <c r="AM337" s="86"/>
    </row>
    <row r="338" spans="1:39" ht="13.5" hidden="1" customHeight="1">
      <c r="A338" s="84">
        <v>43</v>
      </c>
      <c r="B338" s="82"/>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c r="AL338" s="85"/>
      <c r="AM338" s="85"/>
    </row>
    <row r="339" spans="1:39" ht="13.5" hidden="1" customHeight="1">
      <c r="A339" s="84">
        <v>44</v>
      </c>
      <c r="B339" s="82"/>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c r="AJ339" s="85"/>
      <c r="AK339" s="85"/>
      <c r="AL339" s="85"/>
      <c r="AM339" s="85"/>
    </row>
    <row r="340" spans="1:39" ht="13.5" hidden="1" customHeight="1">
      <c r="A340" s="84">
        <v>45</v>
      </c>
      <c r="B340" s="82"/>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c r="AK340" s="85"/>
      <c r="AL340" s="85"/>
      <c r="AM340" s="85"/>
    </row>
    <row r="341" spans="1:39" ht="13.5" hidden="1" customHeight="1">
      <c r="A341" s="84">
        <v>46</v>
      </c>
      <c r="B341" s="82"/>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85"/>
      <c r="AL341" s="85"/>
      <c r="AM341" s="85"/>
    </row>
    <row r="342" spans="1:39" ht="13.5" hidden="1" customHeight="1">
      <c r="A342" s="84">
        <v>47</v>
      </c>
      <c r="B342" s="82"/>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c r="AL342" s="85"/>
      <c r="AM342" s="85"/>
    </row>
    <row r="343" spans="1:39" ht="13.5" hidden="1" customHeight="1">
      <c r="A343" s="84">
        <v>48</v>
      </c>
      <c r="B343" s="82"/>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c r="AJ343" s="85"/>
      <c r="AK343" s="85"/>
      <c r="AL343" s="85"/>
      <c r="AM343" s="85"/>
    </row>
    <row r="344" spans="1:39" ht="13.5" hidden="1" customHeight="1">
      <c r="A344" s="84">
        <v>49</v>
      </c>
      <c r="B344" s="82"/>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c r="AK344" s="85"/>
      <c r="AL344" s="85"/>
      <c r="AM344" s="85"/>
    </row>
    <row r="345" spans="1:39" ht="13.5" hidden="1" customHeight="1">
      <c r="A345" s="84">
        <v>50</v>
      </c>
      <c r="B345" s="82"/>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c r="AK345" s="85"/>
      <c r="AL345" s="85"/>
      <c r="AM345" s="85"/>
    </row>
    <row r="346" spans="1:39" ht="13.5" hidden="1" customHeight="1">
      <c r="A346" s="84">
        <v>51</v>
      </c>
      <c r="B346" s="82"/>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c r="AK346" s="85"/>
      <c r="AL346" s="85"/>
      <c r="AM346" s="85"/>
    </row>
    <row r="347" spans="1:39" ht="13.5" hidden="1" customHeight="1">
      <c r="A347" s="84">
        <v>52</v>
      </c>
      <c r="B347" s="82"/>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c r="AJ347" s="85"/>
      <c r="AK347" s="85"/>
      <c r="AL347" s="85"/>
      <c r="AM347" s="85"/>
    </row>
    <row r="348" spans="1:39" ht="13.5" hidden="1" customHeight="1">
      <c r="A348" s="84">
        <v>53</v>
      </c>
      <c r="B348" s="82"/>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c r="AL348" s="85"/>
      <c r="AM348" s="85"/>
    </row>
    <row r="349" spans="1:39" ht="13.5" hidden="1" customHeight="1">
      <c r="A349" s="84">
        <v>54</v>
      </c>
      <c r="B349" s="82"/>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c r="AL349" s="85"/>
      <c r="AM349" s="85"/>
    </row>
    <row r="350" spans="1:39" ht="13.5" hidden="1" customHeight="1">
      <c r="A350" s="84">
        <v>55</v>
      </c>
      <c r="B350" s="82"/>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c r="AL350" s="85"/>
      <c r="AM350" s="85"/>
    </row>
    <row r="351" spans="1:39" ht="13.5" hidden="1" customHeight="1">
      <c r="A351" s="84">
        <v>56</v>
      </c>
      <c r="B351" s="82"/>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c r="AK351" s="85"/>
      <c r="AL351" s="85"/>
      <c r="AM351" s="85"/>
    </row>
    <row r="352" spans="1:39" ht="13.5" hidden="1" customHeight="1">
      <c r="A352" s="84">
        <v>57</v>
      </c>
      <c r="B352" s="82"/>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c r="AJ352" s="85"/>
      <c r="AK352" s="85"/>
      <c r="AL352" s="85"/>
      <c r="AM352" s="85"/>
    </row>
    <row r="353" spans="1:39" ht="13.5" hidden="1" customHeight="1">
      <c r="A353" s="84">
        <v>58</v>
      </c>
      <c r="B353" s="82"/>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c r="AJ353" s="85"/>
      <c r="AK353" s="85"/>
      <c r="AL353" s="85"/>
      <c r="AM353" s="85"/>
    </row>
    <row r="354" spans="1:39" ht="13.5" hidden="1" customHeight="1">
      <c r="A354" s="84">
        <v>59</v>
      </c>
      <c r="B354" s="82"/>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c r="AJ354" s="85"/>
      <c r="AK354" s="85"/>
      <c r="AL354" s="85"/>
      <c r="AM354" s="85"/>
    </row>
    <row r="355" spans="1:39" ht="13.5" hidden="1" customHeight="1">
      <c r="A355" s="84">
        <v>60</v>
      </c>
      <c r="B355" s="82"/>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c r="AJ355" s="85"/>
      <c r="AK355" s="85"/>
      <c r="AL355" s="85"/>
      <c r="AM355" s="85"/>
    </row>
    <row r="356" spans="1:39" ht="13.5" hidden="1" customHeight="1">
      <c r="A356" s="84">
        <v>61</v>
      </c>
      <c r="B356" s="82"/>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c r="AL356" s="85"/>
      <c r="AM356" s="85"/>
    </row>
    <row r="357" spans="1:39" ht="13.5" hidden="1" customHeight="1">
      <c r="A357" s="84">
        <v>62</v>
      </c>
      <c r="B357" s="82"/>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c r="AL357" s="85"/>
      <c r="AM357" s="85"/>
    </row>
    <row r="358" spans="1:39" ht="13.5" hidden="1" customHeight="1">
      <c r="A358" s="84">
        <v>63</v>
      </c>
      <c r="B358" s="82"/>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c r="AK358" s="85"/>
      <c r="AL358" s="85"/>
      <c r="AM358" s="85"/>
    </row>
    <row r="359" spans="1:39" ht="13.5" hidden="1" customHeight="1">
      <c r="A359" s="84">
        <v>64</v>
      </c>
      <c r="B359" s="82"/>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c r="AL359" s="85"/>
      <c r="AM359" s="85"/>
    </row>
    <row r="360" spans="1:39">
      <c r="B360" s="82"/>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c r="AL360" s="85"/>
      <c r="AM360" s="85"/>
    </row>
    <row r="361" spans="1:39">
      <c r="B361" s="82"/>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c r="AJ361" s="85"/>
      <c r="AK361" s="85"/>
      <c r="AL361" s="85"/>
      <c r="AM361" s="85"/>
    </row>
    <row r="362" spans="1:39">
      <c r="B362" s="82"/>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c r="AJ362" s="85"/>
      <c r="AK362" s="85"/>
      <c r="AL362" s="85"/>
      <c r="AM362" s="85"/>
    </row>
    <row r="363" spans="1:39">
      <c r="B363" s="82"/>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c r="AJ363" s="85"/>
      <c r="AK363" s="85"/>
      <c r="AL363" s="85"/>
      <c r="AM363" s="85"/>
    </row>
    <row r="364" spans="1:39">
      <c r="B364" s="82"/>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c r="AJ364" s="85"/>
      <c r="AK364" s="85"/>
      <c r="AL364" s="85"/>
      <c r="AM364" s="85"/>
    </row>
    <row r="365" spans="1:39">
      <c r="B365" s="82"/>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c r="AL365" s="85"/>
      <c r="AM365" s="85"/>
    </row>
    <row r="366" spans="1:39">
      <c r="B366" s="82"/>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c r="AL366" s="85"/>
      <c r="AM366" s="85"/>
    </row>
    <row r="367" spans="1:39">
      <c r="B367" s="82"/>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c r="AJ367" s="85"/>
      <c r="AK367" s="85"/>
      <c r="AL367" s="85"/>
      <c r="AM367" s="85"/>
    </row>
    <row r="368" spans="1:39">
      <c r="B368" s="82"/>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c r="AJ368" s="85"/>
      <c r="AK368" s="85"/>
      <c r="AL368" s="85"/>
      <c r="AM368" s="85"/>
    </row>
    <row r="369" spans="2:39">
      <c r="B369" s="82"/>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85"/>
      <c r="AL369" s="85"/>
      <c r="AM369" s="85"/>
    </row>
    <row r="370" spans="2:39">
      <c r="B370" s="82"/>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c r="AL370" s="85"/>
      <c r="AM370" s="85"/>
    </row>
    <row r="371" spans="2:39">
      <c r="B371" s="82"/>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c r="AK371" s="85"/>
      <c r="AL371" s="85"/>
      <c r="AM371" s="85"/>
    </row>
    <row r="372" spans="2:39">
      <c r="B372" s="82"/>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c r="AJ372" s="85"/>
      <c r="AK372" s="85"/>
      <c r="AL372" s="85"/>
      <c r="AM372" s="85"/>
    </row>
    <row r="373" spans="2:39">
      <c r="B373" s="82"/>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c r="AJ373" s="85"/>
      <c r="AK373" s="85"/>
      <c r="AL373" s="85"/>
      <c r="AM373" s="85"/>
    </row>
    <row r="374" spans="2:39">
      <c r="B374" s="82"/>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c r="AJ374" s="85"/>
      <c r="AK374" s="85"/>
      <c r="AL374" s="85"/>
      <c r="AM374" s="85"/>
    </row>
    <row r="375" spans="2:39">
      <c r="B375" s="82"/>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c r="AJ375" s="85"/>
      <c r="AK375" s="85"/>
      <c r="AL375" s="85"/>
      <c r="AM375" s="85"/>
    </row>
    <row r="376" spans="2:39">
      <c r="B376" s="82"/>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c r="AJ376" s="85"/>
      <c r="AK376" s="85"/>
      <c r="AL376" s="85"/>
      <c r="AM376" s="85"/>
    </row>
    <row r="377" spans="2:39">
      <c r="B377" s="82"/>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c r="AJ377" s="85"/>
      <c r="AK377" s="85"/>
      <c r="AL377" s="85"/>
      <c r="AM377" s="85"/>
    </row>
    <row r="378" spans="2:39">
      <c r="B378" s="82"/>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c r="AL378" s="85"/>
      <c r="AM378" s="85"/>
    </row>
    <row r="379" spans="2:39">
      <c r="B379" s="82"/>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c r="AJ379" s="85"/>
      <c r="AK379" s="85"/>
      <c r="AL379" s="85"/>
      <c r="AM379" s="85"/>
    </row>
    <row r="380" spans="2:39">
      <c r="B380" s="82"/>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c r="AJ380" s="85"/>
      <c r="AK380" s="85"/>
      <c r="AL380" s="85"/>
      <c r="AM380" s="85"/>
    </row>
    <row r="381" spans="2:39">
      <c r="B381" s="82"/>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85"/>
      <c r="AL381" s="85"/>
      <c r="AM381" s="85"/>
    </row>
    <row r="382" spans="2:39">
      <c r="B382" s="82"/>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85"/>
      <c r="AL382" s="85"/>
      <c r="AM382" s="85"/>
    </row>
    <row r="383" spans="2:39">
      <c r="B383" s="82"/>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85"/>
      <c r="AL383" s="85"/>
      <c r="AM383" s="85"/>
    </row>
    <row r="384" spans="2:39">
      <c r="B384" s="82"/>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c r="AL384" s="85"/>
      <c r="AM384" s="85"/>
    </row>
    <row r="385" spans="2:39">
      <c r="B385" s="82"/>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c r="AL385" s="85"/>
      <c r="AM385" s="85"/>
    </row>
    <row r="386" spans="2:39">
      <c r="B386" s="82"/>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c r="AL386" s="85"/>
      <c r="AM386" s="85"/>
    </row>
    <row r="387" spans="2:39">
      <c r="B387" s="82"/>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c r="AL387" s="85"/>
      <c r="AM387" s="85"/>
    </row>
    <row r="388" spans="2:39">
      <c r="B388" s="82"/>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c r="AL388" s="85"/>
      <c r="AM388" s="85"/>
    </row>
    <row r="389" spans="2:39">
      <c r="B389" s="82"/>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c r="AL389" s="85"/>
      <c r="AM389" s="85"/>
    </row>
    <row r="390" spans="2:39">
      <c r="B390" s="82"/>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c r="AL390" s="85"/>
      <c r="AM390" s="85"/>
    </row>
    <row r="391" spans="2:39">
      <c r="B391" s="82"/>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c r="AL391" s="85"/>
      <c r="AM391" s="85"/>
    </row>
    <row r="392" spans="2:39">
      <c r="B392" s="82"/>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c r="AL392" s="85"/>
      <c r="AM392" s="85"/>
    </row>
    <row r="393" spans="2:39">
      <c r="B393" s="82"/>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c r="AL393" s="85"/>
      <c r="AM393" s="85"/>
    </row>
    <row r="394" spans="2:39">
      <c r="B394" s="82"/>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c r="AL394" s="85"/>
      <c r="AM394" s="85"/>
    </row>
    <row r="395" spans="2:39">
      <c r="B395" s="82"/>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c r="AL395" s="85"/>
      <c r="AM395" s="85"/>
    </row>
    <row r="396" spans="2:39">
      <c r="B396" s="82"/>
      <c r="C396" s="579"/>
      <c r="D396" s="579"/>
      <c r="E396" s="579"/>
      <c r="F396" s="579"/>
      <c r="G396" s="579"/>
      <c r="H396" s="579"/>
      <c r="I396" s="579"/>
      <c r="J396" s="579"/>
      <c r="K396" s="579"/>
      <c r="L396" s="579"/>
      <c r="M396" s="579"/>
      <c r="N396" s="579"/>
      <c r="O396" s="579"/>
      <c r="P396" s="579"/>
      <c r="Q396" s="579"/>
      <c r="R396" s="579"/>
      <c r="S396" s="579"/>
      <c r="T396" s="579"/>
      <c r="U396" s="579"/>
      <c r="V396" s="579"/>
      <c r="W396" s="579"/>
      <c r="X396" s="579"/>
      <c r="Y396" s="579"/>
      <c r="Z396" s="579"/>
      <c r="AA396" s="579"/>
      <c r="AB396" s="579"/>
      <c r="AC396" s="579"/>
      <c r="AD396" s="579"/>
      <c r="AE396" s="579"/>
      <c r="AF396" s="579"/>
      <c r="AG396" s="579"/>
      <c r="AH396" s="579"/>
      <c r="AI396" s="579"/>
      <c r="AJ396" s="579"/>
      <c r="AK396" s="579"/>
      <c r="AL396" s="579"/>
      <c r="AM396" s="579"/>
    </row>
    <row r="397" spans="2:39">
      <c r="B397" s="82"/>
      <c r="C397" s="579"/>
      <c r="D397" s="579"/>
      <c r="E397" s="579"/>
      <c r="F397" s="579"/>
      <c r="G397" s="579"/>
      <c r="H397" s="579"/>
      <c r="I397" s="579"/>
      <c r="J397" s="579"/>
      <c r="K397" s="579"/>
      <c r="L397" s="579"/>
      <c r="M397" s="579"/>
      <c r="N397" s="579"/>
      <c r="O397" s="579"/>
      <c r="P397" s="579"/>
      <c r="Q397" s="579"/>
      <c r="R397" s="579"/>
      <c r="S397" s="579"/>
      <c r="T397" s="579"/>
      <c r="U397" s="579"/>
      <c r="V397" s="579"/>
      <c r="W397" s="579"/>
      <c r="X397" s="579"/>
      <c r="Y397" s="579"/>
      <c r="Z397" s="579"/>
      <c r="AA397" s="579"/>
      <c r="AB397" s="579"/>
      <c r="AC397" s="579"/>
      <c r="AD397" s="579"/>
      <c r="AE397" s="579"/>
      <c r="AF397" s="579"/>
      <c r="AG397" s="579"/>
      <c r="AH397" s="579"/>
      <c r="AI397" s="579"/>
      <c r="AJ397" s="579"/>
      <c r="AK397" s="579"/>
      <c r="AL397" s="579"/>
      <c r="AM397" s="579"/>
    </row>
    <row r="398" spans="2:39">
      <c r="B398" s="82"/>
      <c r="C398" s="579"/>
      <c r="D398" s="579"/>
      <c r="E398" s="579"/>
      <c r="F398" s="579"/>
      <c r="G398" s="579"/>
      <c r="H398" s="579"/>
      <c r="I398" s="579"/>
      <c r="J398" s="579"/>
      <c r="K398" s="579"/>
      <c r="L398" s="579"/>
      <c r="M398" s="579"/>
      <c r="N398" s="579"/>
      <c r="O398" s="579"/>
      <c r="P398" s="579"/>
      <c r="Q398" s="579"/>
      <c r="R398" s="579"/>
      <c r="S398" s="579"/>
      <c r="T398" s="579"/>
      <c r="U398" s="579"/>
      <c r="V398" s="579"/>
      <c r="W398" s="579"/>
      <c r="X398" s="579"/>
      <c r="Y398" s="579"/>
      <c r="Z398" s="579"/>
      <c r="AA398" s="579"/>
      <c r="AB398" s="579"/>
      <c r="AC398" s="579"/>
      <c r="AD398" s="579"/>
      <c r="AE398" s="579"/>
      <c r="AF398" s="579"/>
      <c r="AG398" s="579"/>
      <c r="AH398" s="579"/>
      <c r="AI398" s="579"/>
      <c r="AJ398" s="579"/>
      <c r="AK398" s="579"/>
      <c r="AL398" s="579"/>
      <c r="AM398" s="579"/>
    </row>
    <row r="399" spans="2:39">
      <c r="B399" s="82"/>
      <c r="C399" s="579"/>
      <c r="D399" s="579"/>
      <c r="E399" s="579"/>
      <c r="F399" s="579"/>
      <c r="G399" s="579"/>
      <c r="H399" s="579"/>
      <c r="I399" s="579"/>
      <c r="J399" s="579"/>
      <c r="K399" s="579"/>
      <c r="L399" s="579"/>
      <c r="M399" s="579"/>
      <c r="N399" s="579"/>
      <c r="O399" s="579"/>
      <c r="P399" s="579"/>
      <c r="Q399" s="579"/>
      <c r="R399" s="579"/>
      <c r="S399" s="579"/>
      <c r="T399" s="579"/>
      <c r="U399" s="579"/>
      <c r="V399" s="579"/>
      <c r="W399" s="579"/>
      <c r="X399" s="579"/>
      <c r="Y399" s="579"/>
      <c r="Z399" s="579"/>
      <c r="AA399" s="579"/>
      <c r="AB399" s="579"/>
      <c r="AC399" s="579"/>
      <c r="AD399" s="579"/>
      <c r="AE399" s="579"/>
      <c r="AF399" s="579"/>
      <c r="AG399" s="579"/>
      <c r="AH399" s="579"/>
      <c r="AI399" s="579"/>
      <c r="AJ399" s="579"/>
      <c r="AK399" s="579"/>
      <c r="AL399" s="579"/>
      <c r="AM399" s="579"/>
    </row>
    <row r="400" spans="2:39">
      <c r="B400" s="82"/>
      <c r="C400" s="579"/>
      <c r="D400" s="579"/>
      <c r="E400" s="579"/>
      <c r="F400" s="579"/>
      <c r="G400" s="579"/>
      <c r="H400" s="579"/>
      <c r="I400" s="579"/>
      <c r="J400" s="579"/>
      <c r="K400" s="579"/>
      <c r="L400" s="579"/>
      <c r="M400" s="579"/>
      <c r="N400" s="579"/>
      <c r="O400" s="579"/>
      <c r="P400" s="579"/>
      <c r="Q400" s="579"/>
      <c r="R400" s="579"/>
      <c r="S400" s="579"/>
      <c r="T400" s="579"/>
      <c r="U400" s="579"/>
      <c r="V400" s="579"/>
      <c r="W400" s="579"/>
      <c r="X400" s="579"/>
      <c r="Y400" s="579"/>
      <c r="Z400" s="579"/>
      <c r="AA400" s="579"/>
      <c r="AB400" s="579"/>
      <c r="AC400" s="579"/>
      <c r="AD400" s="579"/>
      <c r="AE400" s="579"/>
      <c r="AF400" s="579"/>
      <c r="AG400" s="579"/>
      <c r="AH400" s="579"/>
      <c r="AI400" s="579"/>
      <c r="AJ400" s="579"/>
      <c r="AK400" s="579"/>
      <c r="AL400" s="579"/>
      <c r="AM400" s="579"/>
    </row>
    <row r="401" spans="2:39">
      <c r="B401" s="82"/>
      <c r="C401" s="579"/>
      <c r="D401" s="579"/>
      <c r="E401" s="579"/>
      <c r="F401" s="579"/>
      <c r="G401" s="579"/>
      <c r="H401" s="579"/>
      <c r="I401" s="579"/>
      <c r="J401" s="579"/>
      <c r="K401" s="579"/>
      <c r="L401" s="579"/>
      <c r="M401" s="579"/>
      <c r="N401" s="579"/>
      <c r="O401" s="579"/>
      <c r="P401" s="579"/>
      <c r="Q401" s="579"/>
      <c r="R401" s="579"/>
      <c r="S401" s="579"/>
      <c r="T401" s="579"/>
      <c r="U401" s="579"/>
      <c r="V401" s="579"/>
      <c r="W401" s="579"/>
      <c r="X401" s="579"/>
      <c r="Y401" s="579"/>
      <c r="Z401" s="579"/>
      <c r="AA401" s="579"/>
      <c r="AB401" s="579"/>
      <c r="AC401" s="579"/>
      <c r="AD401" s="579"/>
      <c r="AE401" s="579"/>
      <c r="AF401" s="579"/>
      <c r="AG401" s="579"/>
      <c r="AH401" s="579"/>
      <c r="AI401" s="579"/>
      <c r="AJ401" s="579"/>
      <c r="AK401" s="579"/>
      <c r="AL401" s="579"/>
      <c r="AM401" s="579"/>
    </row>
    <row r="402" spans="2:39">
      <c r="B402" s="82"/>
      <c r="C402" s="579"/>
      <c r="D402" s="579"/>
      <c r="E402" s="579"/>
      <c r="F402" s="579"/>
      <c r="G402" s="579"/>
      <c r="H402" s="579"/>
      <c r="I402" s="579"/>
      <c r="J402" s="579"/>
      <c r="K402" s="579"/>
      <c r="L402" s="579"/>
      <c r="M402" s="579"/>
      <c r="N402" s="579"/>
      <c r="O402" s="579"/>
      <c r="P402" s="579"/>
      <c r="Q402" s="579"/>
      <c r="R402" s="579"/>
      <c r="S402" s="579"/>
      <c r="T402" s="579"/>
      <c r="U402" s="579"/>
      <c r="V402" s="579"/>
      <c r="W402" s="579"/>
      <c r="X402" s="579"/>
      <c r="Y402" s="579"/>
      <c r="Z402" s="579"/>
      <c r="AA402" s="579"/>
      <c r="AB402" s="579"/>
      <c r="AC402" s="579"/>
      <c r="AD402" s="579"/>
      <c r="AE402" s="579"/>
      <c r="AF402" s="579"/>
      <c r="AG402" s="579"/>
      <c r="AH402" s="579"/>
      <c r="AI402" s="579"/>
      <c r="AJ402" s="579"/>
      <c r="AK402" s="579"/>
      <c r="AL402" s="579"/>
      <c r="AM402" s="579"/>
    </row>
    <row r="403" spans="2:39">
      <c r="B403" s="82"/>
      <c r="C403" s="579"/>
      <c r="D403" s="579"/>
      <c r="E403" s="579"/>
      <c r="F403" s="579"/>
      <c r="G403" s="579"/>
      <c r="H403" s="579"/>
      <c r="I403" s="579"/>
      <c r="J403" s="579"/>
      <c r="K403" s="579"/>
      <c r="L403" s="579"/>
      <c r="M403" s="579"/>
      <c r="N403" s="579"/>
      <c r="O403" s="579"/>
      <c r="P403" s="579"/>
      <c r="Q403" s="579"/>
      <c r="R403" s="579"/>
      <c r="S403" s="579"/>
      <c r="T403" s="579"/>
      <c r="U403" s="579"/>
      <c r="V403" s="579"/>
      <c r="W403" s="579"/>
      <c r="X403" s="579"/>
      <c r="Y403" s="579"/>
      <c r="Z403" s="579"/>
      <c r="AA403" s="579"/>
      <c r="AB403" s="579"/>
      <c r="AC403" s="579"/>
      <c r="AD403" s="579"/>
      <c r="AE403" s="579"/>
      <c r="AF403" s="579"/>
      <c r="AG403" s="579"/>
      <c r="AH403" s="579"/>
      <c r="AI403" s="579"/>
      <c r="AJ403" s="579"/>
      <c r="AK403" s="579"/>
      <c r="AL403" s="579"/>
      <c r="AM403" s="579"/>
    </row>
    <row r="404" spans="2:39">
      <c r="B404" s="82"/>
      <c r="C404" s="579"/>
      <c r="D404" s="579"/>
      <c r="E404" s="579"/>
      <c r="F404" s="579"/>
      <c r="G404" s="579"/>
      <c r="H404" s="579"/>
      <c r="I404" s="579"/>
      <c r="J404" s="579"/>
      <c r="K404" s="579"/>
      <c r="L404" s="579"/>
      <c r="M404" s="579"/>
      <c r="N404" s="579"/>
      <c r="O404" s="579"/>
      <c r="P404" s="579"/>
      <c r="Q404" s="579"/>
      <c r="R404" s="579"/>
      <c r="S404" s="579"/>
      <c r="T404" s="579"/>
      <c r="U404" s="579"/>
      <c r="V404" s="579"/>
      <c r="W404" s="579"/>
      <c r="X404" s="579"/>
      <c r="Y404" s="579"/>
      <c r="Z404" s="579"/>
      <c r="AA404" s="579"/>
      <c r="AB404" s="579"/>
      <c r="AC404" s="579"/>
      <c r="AD404" s="579"/>
      <c r="AE404" s="579"/>
      <c r="AF404" s="579"/>
      <c r="AG404" s="579"/>
      <c r="AH404" s="579"/>
      <c r="AI404" s="579"/>
      <c r="AJ404" s="579"/>
      <c r="AK404" s="579"/>
      <c r="AL404" s="579"/>
      <c r="AM404" s="579"/>
    </row>
    <row r="405" spans="2:39">
      <c r="B405" s="82"/>
      <c r="C405" s="579"/>
      <c r="D405" s="579"/>
      <c r="E405" s="579"/>
      <c r="F405" s="579"/>
      <c r="G405" s="579"/>
      <c r="H405" s="579"/>
      <c r="I405" s="579"/>
      <c r="J405" s="579"/>
      <c r="K405" s="579"/>
      <c r="L405" s="579"/>
      <c r="M405" s="579"/>
      <c r="N405" s="579"/>
      <c r="O405" s="579"/>
      <c r="P405" s="579"/>
      <c r="Q405" s="579"/>
      <c r="R405" s="579"/>
      <c r="S405" s="579"/>
      <c r="T405" s="579"/>
      <c r="U405" s="579"/>
      <c r="V405" s="579"/>
      <c r="W405" s="579"/>
      <c r="X405" s="579"/>
      <c r="Y405" s="579"/>
      <c r="Z405" s="579"/>
      <c r="AA405" s="579"/>
      <c r="AB405" s="579"/>
      <c r="AC405" s="579"/>
      <c r="AD405" s="579"/>
      <c r="AE405" s="579"/>
      <c r="AF405" s="579"/>
      <c r="AG405" s="579"/>
      <c r="AH405" s="579"/>
      <c r="AI405" s="579"/>
      <c r="AJ405" s="579"/>
      <c r="AK405" s="579"/>
      <c r="AL405" s="579"/>
      <c r="AM405" s="579"/>
    </row>
    <row r="406" spans="2:39">
      <c r="B406" s="82"/>
      <c r="C406" s="579"/>
      <c r="D406" s="579"/>
      <c r="E406" s="579"/>
      <c r="F406" s="579"/>
      <c r="G406" s="579"/>
      <c r="H406" s="579"/>
      <c r="I406" s="579"/>
      <c r="J406" s="579"/>
      <c r="K406" s="579"/>
      <c r="L406" s="579"/>
      <c r="M406" s="579"/>
      <c r="N406" s="579"/>
      <c r="O406" s="579"/>
      <c r="P406" s="579"/>
      <c r="Q406" s="579"/>
      <c r="R406" s="579"/>
      <c r="S406" s="579"/>
      <c r="T406" s="579"/>
      <c r="U406" s="579"/>
      <c r="V406" s="579"/>
      <c r="W406" s="579"/>
      <c r="X406" s="579"/>
      <c r="Y406" s="579"/>
      <c r="Z406" s="579"/>
      <c r="AA406" s="579"/>
      <c r="AB406" s="579"/>
      <c r="AC406" s="579"/>
      <c r="AD406" s="579"/>
      <c r="AE406" s="579"/>
      <c r="AF406" s="579"/>
      <c r="AG406" s="579"/>
      <c r="AH406" s="579"/>
      <c r="AI406" s="579"/>
      <c r="AJ406" s="579"/>
      <c r="AK406" s="579"/>
      <c r="AL406" s="579"/>
      <c r="AM406" s="579"/>
    </row>
    <row r="407" spans="2:39">
      <c r="B407" s="82"/>
      <c r="C407" s="579"/>
      <c r="D407" s="579"/>
      <c r="E407" s="579"/>
      <c r="F407" s="579"/>
      <c r="G407" s="579"/>
      <c r="H407" s="579"/>
      <c r="I407" s="579"/>
      <c r="J407" s="579"/>
      <c r="K407" s="579"/>
      <c r="L407" s="579"/>
      <c r="M407" s="579"/>
      <c r="N407" s="579"/>
      <c r="O407" s="579"/>
      <c r="P407" s="579"/>
      <c r="Q407" s="579"/>
      <c r="R407" s="579"/>
      <c r="S407" s="579"/>
      <c r="T407" s="579"/>
      <c r="U407" s="579"/>
      <c r="V407" s="579"/>
      <c r="W407" s="579"/>
      <c r="X407" s="579"/>
      <c r="Y407" s="579"/>
      <c r="Z407" s="579"/>
      <c r="AA407" s="579"/>
      <c r="AB407" s="579"/>
      <c r="AC407" s="579"/>
      <c r="AD407" s="579"/>
      <c r="AE407" s="579"/>
      <c r="AF407" s="579"/>
      <c r="AG407" s="579"/>
      <c r="AH407" s="579"/>
      <c r="AI407" s="579"/>
      <c r="AJ407" s="579"/>
      <c r="AK407" s="579"/>
      <c r="AL407" s="579"/>
      <c r="AM407" s="579"/>
    </row>
    <row r="408" spans="2:39">
      <c r="B408" s="82"/>
      <c r="C408" s="579"/>
      <c r="D408" s="579"/>
      <c r="E408" s="579"/>
      <c r="F408" s="579"/>
      <c r="G408" s="579"/>
      <c r="H408" s="579"/>
      <c r="I408" s="579"/>
      <c r="J408" s="579"/>
      <c r="K408" s="579"/>
      <c r="L408" s="579"/>
      <c r="M408" s="579"/>
      <c r="N408" s="579"/>
      <c r="O408" s="579"/>
      <c r="P408" s="579"/>
      <c r="Q408" s="579"/>
      <c r="R408" s="579"/>
      <c r="S408" s="579"/>
      <c r="T408" s="579"/>
      <c r="U408" s="579"/>
      <c r="V408" s="579"/>
      <c r="W408" s="579"/>
      <c r="X408" s="579"/>
      <c r="Y408" s="579"/>
      <c r="Z408" s="579"/>
      <c r="AA408" s="579"/>
      <c r="AB408" s="579"/>
      <c r="AC408" s="579"/>
      <c r="AD408" s="579"/>
      <c r="AE408" s="579"/>
      <c r="AF408" s="579"/>
      <c r="AG408" s="579"/>
      <c r="AH408" s="579"/>
      <c r="AI408" s="579"/>
      <c r="AJ408" s="579"/>
      <c r="AK408" s="579"/>
      <c r="AL408" s="579"/>
      <c r="AM408" s="579"/>
    </row>
    <row r="409" spans="2:39">
      <c r="B409" s="82"/>
      <c r="C409" s="579"/>
      <c r="D409" s="579"/>
      <c r="E409" s="579"/>
      <c r="F409" s="579"/>
      <c r="G409" s="579"/>
      <c r="H409" s="579"/>
      <c r="I409" s="579"/>
      <c r="J409" s="579"/>
      <c r="K409" s="579"/>
      <c r="L409" s="579"/>
      <c r="M409" s="579"/>
      <c r="N409" s="579"/>
      <c r="O409" s="579"/>
      <c r="P409" s="579"/>
      <c r="Q409" s="579"/>
      <c r="R409" s="579"/>
      <c r="S409" s="579"/>
      <c r="T409" s="579"/>
      <c r="U409" s="579"/>
      <c r="V409" s="579"/>
      <c r="W409" s="579"/>
      <c r="X409" s="579"/>
      <c r="Y409" s="579"/>
      <c r="Z409" s="579"/>
      <c r="AA409" s="579"/>
      <c r="AB409" s="579"/>
      <c r="AC409" s="579"/>
      <c r="AD409" s="579"/>
      <c r="AE409" s="579"/>
      <c r="AF409" s="579"/>
      <c r="AG409" s="579"/>
      <c r="AH409" s="579"/>
      <c r="AI409" s="579"/>
      <c r="AJ409" s="579"/>
      <c r="AK409" s="579"/>
      <c r="AL409" s="579"/>
      <c r="AM409" s="579"/>
    </row>
    <row r="410" spans="2:39">
      <c r="B410" s="82"/>
      <c r="C410" s="579"/>
      <c r="D410" s="579"/>
      <c r="E410" s="579"/>
      <c r="F410" s="579"/>
      <c r="G410" s="579"/>
      <c r="H410" s="579"/>
      <c r="I410" s="579"/>
      <c r="J410" s="579"/>
      <c r="K410" s="579"/>
      <c r="L410" s="579"/>
      <c r="M410" s="579"/>
      <c r="N410" s="579"/>
      <c r="O410" s="579"/>
      <c r="P410" s="579"/>
      <c r="Q410" s="579"/>
      <c r="R410" s="579"/>
      <c r="S410" s="579"/>
      <c r="T410" s="579"/>
      <c r="U410" s="579"/>
      <c r="V410" s="579"/>
      <c r="W410" s="579"/>
      <c r="X410" s="579"/>
      <c r="Y410" s="579"/>
      <c r="Z410" s="579"/>
      <c r="AA410" s="579"/>
      <c r="AB410" s="579"/>
      <c r="AC410" s="579"/>
      <c r="AD410" s="579"/>
      <c r="AE410" s="579"/>
      <c r="AF410" s="579"/>
      <c r="AG410" s="579"/>
      <c r="AH410" s="579"/>
      <c r="AI410" s="579"/>
      <c r="AJ410" s="579"/>
      <c r="AK410" s="579"/>
      <c r="AL410" s="579"/>
      <c r="AM410" s="579"/>
    </row>
    <row r="411" spans="2:39">
      <c r="B411" s="82"/>
      <c r="C411" s="579"/>
      <c r="D411" s="579"/>
      <c r="E411" s="579"/>
      <c r="F411" s="579"/>
      <c r="G411" s="579"/>
      <c r="H411" s="579"/>
      <c r="I411" s="579"/>
      <c r="J411" s="579"/>
      <c r="K411" s="579"/>
      <c r="L411" s="579"/>
      <c r="M411" s="579"/>
      <c r="N411" s="579"/>
      <c r="O411" s="579"/>
      <c r="P411" s="579"/>
      <c r="Q411" s="579"/>
      <c r="R411" s="579"/>
      <c r="S411" s="579"/>
      <c r="T411" s="579"/>
      <c r="U411" s="579"/>
      <c r="V411" s="579"/>
      <c r="W411" s="579"/>
      <c r="X411" s="579"/>
      <c r="Y411" s="579"/>
      <c r="Z411" s="579"/>
      <c r="AA411" s="579"/>
      <c r="AB411" s="579"/>
      <c r="AC411" s="579"/>
      <c r="AD411" s="579"/>
      <c r="AE411" s="579"/>
      <c r="AF411" s="579"/>
      <c r="AG411" s="579"/>
      <c r="AH411" s="579"/>
      <c r="AI411" s="579"/>
      <c r="AJ411" s="579"/>
      <c r="AK411" s="579"/>
      <c r="AL411" s="579"/>
      <c r="AM411" s="579"/>
    </row>
    <row r="412" spans="2:39">
      <c r="B412" s="82"/>
      <c r="C412" s="579"/>
      <c r="D412" s="579"/>
      <c r="E412" s="579"/>
      <c r="F412" s="579"/>
      <c r="G412" s="579"/>
      <c r="H412" s="579"/>
      <c r="I412" s="579"/>
      <c r="J412" s="579"/>
      <c r="K412" s="579"/>
      <c r="L412" s="579"/>
      <c r="M412" s="579"/>
      <c r="N412" s="579"/>
      <c r="O412" s="579"/>
      <c r="P412" s="579"/>
      <c r="Q412" s="579"/>
      <c r="R412" s="579"/>
      <c r="S412" s="579"/>
      <c r="T412" s="579"/>
      <c r="U412" s="579"/>
      <c r="V412" s="579"/>
      <c r="W412" s="579"/>
      <c r="X412" s="579"/>
      <c r="Y412" s="579"/>
      <c r="Z412" s="579"/>
      <c r="AA412" s="579"/>
      <c r="AB412" s="579"/>
      <c r="AC412" s="579"/>
      <c r="AD412" s="579"/>
      <c r="AE412" s="579"/>
      <c r="AF412" s="579"/>
      <c r="AG412" s="579"/>
      <c r="AH412" s="579"/>
      <c r="AI412" s="579"/>
      <c r="AJ412" s="579"/>
      <c r="AK412" s="579"/>
      <c r="AL412" s="579"/>
      <c r="AM412" s="579"/>
    </row>
    <row r="413" spans="2:39">
      <c r="B413" s="82"/>
      <c r="C413" s="579"/>
      <c r="D413" s="579"/>
      <c r="E413" s="579"/>
      <c r="F413" s="579"/>
      <c r="G413" s="579"/>
      <c r="H413" s="579"/>
      <c r="I413" s="579"/>
      <c r="J413" s="579"/>
      <c r="K413" s="579"/>
      <c r="L413" s="579"/>
      <c r="M413" s="579"/>
      <c r="N413" s="579"/>
      <c r="O413" s="579"/>
      <c r="P413" s="579"/>
      <c r="Q413" s="579"/>
      <c r="R413" s="579"/>
      <c r="S413" s="579"/>
      <c r="T413" s="579"/>
      <c r="U413" s="579"/>
      <c r="V413" s="579"/>
      <c r="W413" s="579"/>
      <c r="X413" s="579"/>
      <c r="Y413" s="579"/>
      <c r="Z413" s="579"/>
      <c r="AA413" s="579"/>
      <c r="AB413" s="579"/>
      <c r="AC413" s="579"/>
      <c r="AD413" s="579"/>
      <c r="AE413" s="579"/>
      <c r="AF413" s="579"/>
      <c r="AG413" s="579"/>
      <c r="AH413" s="579"/>
      <c r="AI413" s="579"/>
      <c r="AJ413" s="579"/>
      <c r="AK413" s="579"/>
      <c r="AL413" s="579"/>
      <c r="AM413" s="579"/>
    </row>
    <row r="414" spans="2:39">
      <c r="B414" s="82"/>
      <c r="C414" s="579"/>
      <c r="D414" s="579"/>
      <c r="E414" s="579"/>
      <c r="F414" s="579"/>
      <c r="G414" s="579"/>
      <c r="H414" s="579"/>
      <c r="I414" s="579"/>
      <c r="J414" s="579"/>
      <c r="K414" s="579"/>
      <c r="L414" s="579"/>
      <c r="M414" s="579"/>
      <c r="N414" s="579"/>
      <c r="O414" s="579"/>
      <c r="P414" s="579"/>
      <c r="Q414" s="579"/>
      <c r="R414" s="579"/>
      <c r="S414" s="579"/>
      <c r="T414" s="579"/>
      <c r="U414" s="579"/>
      <c r="V414" s="579"/>
      <c r="W414" s="579"/>
      <c r="X414" s="579"/>
      <c r="Y414" s="579"/>
      <c r="Z414" s="579"/>
      <c r="AA414" s="579"/>
      <c r="AB414" s="579"/>
      <c r="AC414" s="579"/>
      <c r="AD414" s="579"/>
      <c r="AE414" s="579"/>
      <c r="AF414" s="579"/>
      <c r="AG414" s="579"/>
      <c r="AH414" s="579"/>
      <c r="AI414" s="579"/>
      <c r="AJ414" s="579"/>
      <c r="AK414" s="579"/>
      <c r="AL414" s="579"/>
      <c r="AM414" s="579"/>
    </row>
    <row r="415" spans="2:39">
      <c r="B415" s="82"/>
      <c r="C415" s="579"/>
      <c r="D415" s="579"/>
      <c r="E415" s="579"/>
      <c r="F415" s="579"/>
      <c r="G415" s="579"/>
      <c r="H415" s="579"/>
      <c r="I415" s="579"/>
      <c r="J415" s="579"/>
      <c r="K415" s="579"/>
      <c r="L415" s="579"/>
      <c r="M415" s="579"/>
      <c r="N415" s="579"/>
      <c r="O415" s="579"/>
      <c r="P415" s="579"/>
      <c r="Q415" s="579"/>
      <c r="R415" s="579"/>
      <c r="S415" s="579"/>
      <c r="T415" s="579"/>
      <c r="U415" s="579"/>
      <c r="V415" s="579"/>
      <c r="W415" s="579"/>
      <c r="X415" s="579"/>
      <c r="Y415" s="579"/>
      <c r="Z415" s="579"/>
      <c r="AA415" s="579"/>
      <c r="AB415" s="579"/>
      <c r="AC415" s="579"/>
      <c r="AD415" s="579"/>
      <c r="AE415" s="579"/>
      <c r="AF415" s="579"/>
      <c r="AG415" s="579"/>
      <c r="AH415" s="579"/>
      <c r="AI415" s="579"/>
      <c r="AJ415" s="579"/>
      <c r="AK415" s="579"/>
      <c r="AL415" s="579"/>
      <c r="AM415" s="579"/>
    </row>
    <row r="416" spans="2:39">
      <c r="B416" s="82"/>
      <c r="C416" s="579"/>
      <c r="D416" s="579"/>
      <c r="E416" s="579"/>
      <c r="F416" s="579"/>
      <c r="G416" s="579"/>
      <c r="H416" s="579"/>
      <c r="I416" s="579"/>
      <c r="J416" s="579"/>
      <c r="K416" s="579"/>
      <c r="L416" s="579"/>
      <c r="M416" s="579"/>
      <c r="N416" s="579"/>
      <c r="O416" s="579"/>
      <c r="P416" s="579"/>
      <c r="Q416" s="579"/>
      <c r="R416" s="579"/>
      <c r="S416" s="579"/>
      <c r="T416" s="579"/>
      <c r="U416" s="579"/>
      <c r="V416" s="579"/>
      <c r="W416" s="579"/>
      <c r="X416" s="579"/>
      <c r="Y416" s="579"/>
      <c r="Z416" s="579"/>
      <c r="AA416" s="579"/>
      <c r="AB416" s="579"/>
      <c r="AC416" s="579"/>
      <c r="AD416" s="579"/>
      <c r="AE416" s="579"/>
      <c r="AF416" s="579"/>
      <c r="AG416" s="579"/>
      <c r="AH416" s="579"/>
      <c r="AI416" s="579"/>
      <c r="AJ416" s="579"/>
      <c r="AK416" s="579"/>
      <c r="AL416" s="579"/>
      <c r="AM416" s="579"/>
    </row>
    <row r="417" spans="2:39">
      <c r="B417" s="82"/>
      <c r="C417" s="579"/>
      <c r="D417" s="579"/>
      <c r="E417" s="579"/>
      <c r="F417" s="579"/>
      <c r="G417" s="579"/>
      <c r="H417" s="579"/>
      <c r="I417" s="579"/>
      <c r="J417" s="579"/>
      <c r="K417" s="579"/>
      <c r="L417" s="579"/>
      <c r="M417" s="579"/>
      <c r="N417" s="579"/>
      <c r="O417" s="579"/>
      <c r="P417" s="579"/>
      <c r="Q417" s="579"/>
      <c r="R417" s="579"/>
      <c r="S417" s="579"/>
      <c r="T417" s="579"/>
      <c r="U417" s="579"/>
      <c r="V417" s="579"/>
      <c r="W417" s="579"/>
      <c r="X417" s="579"/>
      <c r="Y417" s="579"/>
      <c r="Z417" s="579"/>
      <c r="AA417" s="579"/>
      <c r="AB417" s="579"/>
      <c r="AC417" s="579"/>
      <c r="AD417" s="579"/>
      <c r="AE417" s="579"/>
      <c r="AF417" s="579"/>
      <c r="AG417" s="579"/>
      <c r="AH417" s="579"/>
      <c r="AI417" s="579"/>
      <c r="AJ417" s="579"/>
      <c r="AK417" s="579"/>
      <c r="AL417" s="579"/>
      <c r="AM417" s="579"/>
    </row>
    <row r="418" spans="2:39">
      <c r="B418" s="82"/>
      <c r="C418" s="579"/>
      <c r="D418" s="579"/>
      <c r="E418" s="579"/>
      <c r="F418" s="579"/>
      <c r="G418" s="579"/>
      <c r="H418" s="579"/>
      <c r="I418" s="579"/>
      <c r="J418" s="579"/>
      <c r="K418" s="579"/>
      <c r="L418" s="579"/>
      <c r="M418" s="579"/>
      <c r="N418" s="579"/>
      <c r="O418" s="579"/>
      <c r="P418" s="579"/>
      <c r="Q418" s="579"/>
      <c r="R418" s="579"/>
      <c r="S418" s="579"/>
      <c r="T418" s="579"/>
      <c r="U418" s="579"/>
      <c r="V418" s="579"/>
      <c r="W418" s="579"/>
      <c r="X418" s="579"/>
      <c r="Y418" s="579"/>
      <c r="Z418" s="579"/>
      <c r="AA418" s="579"/>
      <c r="AB418" s="579"/>
      <c r="AC418" s="579"/>
      <c r="AD418" s="579"/>
      <c r="AE418" s="579"/>
      <c r="AF418" s="579"/>
      <c r="AG418" s="579"/>
      <c r="AH418" s="579"/>
      <c r="AI418" s="579"/>
      <c r="AJ418" s="579"/>
      <c r="AK418" s="579"/>
      <c r="AL418" s="579"/>
      <c r="AM418" s="579"/>
    </row>
    <row r="419" spans="2:39">
      <c r="B419" s="82"/>
      <c r="C419" s="579"/>
      <c r="D419" s="579"/>
      <c r="E419" s="579"/>
      <c r="F419" s="579"/>
      <c r="G419" s="579"/>
      <c r="H419" s="579"/>
      <c r="I419" s="579"/>
      <c r="J419" s="579"/>
      <c r="K419" s="579"/>
      <c r="L419" s="579"/>
      <c r="M419" s="579"/>
      <c r="N419" s="579"/>
      <c r="O419" s="579"/>
      <c r="P419" s="579"/>
      <c r="Q419" s="579"/>
      <c r="R419" s="579"/>
      <c r="S419" s="579"/>
      <c r="T419" s="579"/>
      <c r="U419" s="579"/>
      <c r="V419" s="579"/>
      <c r="W419" s="579"/>
      <c r="X419" s="579"/>
      <c r="Y419" s="579"/>
      <c r="Z419" s="579"/>
      <c r="AA419" s="579"/>
      <c r="AB419" s="579"/>
      <c r="AC419" s="579"/>
      <c r="AD419" s="579"/>
      <c r="AE419" s="579"/>
      <c r="AF419" s="579"/>
      <c r="AG419" s="579"/>
      <c r="AH419" s="579"/>
      <c r="AI419" s="579"/>
      <c r="AJ419" s="579"/>
      <c r="AK419" s="579"/>
      <c r="AL419" s="579"/>
      <c r="AM419" s="579"/>
    </row>
    <row r="420" spans="2:39">
      <c r="B420" s="82"/>
      <c r="C420" s="579"/>
      <c r="D420" s="579"/>
      <c r="E420" s="579"/>
      <c r="F420" s="579"/>
      <c r="G420" s="579"/>
      <c r="H420" s="579"/>
      <c r="I420" s="579"/>
      <c r="J420" s="579"/>
      <c r="K420" s="579"/>
      <c r="L420" s="579"/>
      <c r="M420" s="579"/>
      <c r="N420" s="579"/>
      <c r="O420" s="579"/>
      <c r="P420" s="579"/>
      <c r="Q420" s="579"/>
      <c r="R420" s="579"/>
      <c r="S420" s="579"/>
      <c r="T420" s="579"/>
      <c r="U420" s="579"/>
      <c r="V420" s="579"/>
      <c r="W420" s="579"/>
      <c r="X420" s="579"/>
      <c r="Y420" s="579"/>
      <c r="Z420" s="579"/>
      <c r="AA420" s="579"/>
      <c r="AB420" s="579"/>
      <c r="AC420" s="579"/>
      <c r="AD420" s="579"/>
      <c r="AE420" s="579"/>
      <c r="AF420" s="579"/>
      <c r="AG420" s="579"/>
      <c r="AH420" s="579"/>
      <c r="AI420" s="579"/>
      <c r="AJ420" s="579"/>
      <c r="AK420" s="579"/>
      <c r="AL420" s="579"/>
      <c r="AM420" s="579"/>
    </row>
    <row r="421" spans="2:39">
      <c r="B421" s="82"/>
      <c r="C421" s="579"/>
      <c r="D421" s="579"/>
      <c r="E421" s="579"/>
      <c r="F421" s="579"/>
      <c r="G421" s="579"/>
      <c r="H421" s="579"/>
      <c r="I421" s="579"/>
      <c r="J421" s="579"/>
      <c r="K421" s="579"/>
      <c r="L421" s="579"/>
      <c r="M421" s="579"/>
      <c r="N421" s="579"/>
      <c r="O421" s="579"/>
      <c r="P421" s="579"/>
      <c r="Q421" s="579"/>
      <c r="R421" s="579"/>
      <c r="S421" s="579"/>
      <c r="T421" s="579"/>
      <c r="U421" s="579"/>
      <c r="V421" s="579"/>
      <c r="W421" s="579"/>
      <c r="X421" s="579"/>
      <c r="Y421" s="579"/>
      <c r="Z421" s="579"/>
      <c r="AA421" s="579"/>
      <c r="AB421" s="579"/>
      <c r="AC421" s="579"/>
      <c r="AD421" s="579"/>
      <c r="AE421" s="579"/>
      <c r="AF421" s="579"/>
      <c r="AG421" s="579"/>
      <c r="AH421" s="579"/>
      <c r="AI421" s="579"/>
      <c r="AJ421" s="579"/>
      <c r="AK421" s="579"/>
      <c r="AL421" s="579"/>
      <c r="AM421" s="579"/>
    </row>
  </sheetData>
  <sheetProtection formatCells="0" formatColumns="0" formatRows="0" insertColumns="0" insertRows="0" insertHyperlinks="0" deleteColumns="0" deleteRows="0" sort="0" autoFilter="0" pivotTables="0"/>
  <mergeCells count="345">
    <mergeCell ref="AE97:AJ97"/>
    <mergeCell ref="U206:V206"/>
    <mergeCell ref="W206:X206"/>
    <mergeCell ref="Z206:AA206"/>
    <mergeCell ref="R194:S194"/>
    <mergeCell ref="T194:U194"/>
    <mergeCell ref="W194:X194"/>
    <mergeCell ref="T197:U197"/>
    <mergeCell ref="V197:W197"/>
    <mergeCell ref="Y197:Z197"/>
    <mergeCell ref="T199:U199"/>
    <mergeCell ref="V199:W199"/>
    <mergeCell ref="Y199:Z199"/>
    <mergeCell ref="U165:V165"/>
    <mergeCell ref="U123:V123"/>
    <mergeCell ref="S123:T123"/>
    <mergeCell ref="S150:T150"/>
    <mergeCell ref="U150:V150"/>
    <mergeCell ref="S152:T152"/>
    <mergeCell ref="U152:V152"/>
    <mergeCell ref="S154:T154"/>
    <mergeCell ref="P175:Q175"/>
    <mergeCell ref="R175:S175"/>
    <mergeCell ref="U175:V175"/>
    <mergeCell ref="L169:AM169"/>
    <mergeCell ref="L174:AM174"/>
    <mergeCell ref="P180:Q180"/>
    <mergeCell ref="R180:S180"/>
    <mergeCell ref="U180:V180"/>
    <mergeCell ref="P185:Q185"/>
    <mergeCell ref="R185:S185"/>
    <mergeCell ref="U185:V185"/>
    <mergeCell ref="P170:Q170"/>
    <mergeCell ref="R170:S170"/>
    <mergeCell ref="U170:V170"/>
    <mergeCell ref="M117:N117"/>
    <mergeCell ref="U107:V107"/>
    <mergeCell ref="P117:Q117"/>
    <mergeCell ref="U98:AB98"/>
    <mergeCell ref="M116:N116"/>
    <mergeCell ref="U154:V154"/>
    <mergeCell ref="V117:AK117"/>
    <mergeCell ref="V116:AK116"/>
    <mergeCell ref="P160:Q160"/>
    <mergeCell ref="R160:S160"/>
    <mergeCell ref="AF123:AK123"/>
    <mergeCell ref="AE98:AJ98"/>
    <mergeCell ref="P114:Q114"/>
    <mergeCell ref="V114:AK114"/>
    <mergeCell ref="K48:AM48"/>
    <mergeCell ref="K49:AM49"/>
    <mergeCell ref="AE102:AJ102"/>
    <mergeCell ref="AE103:AJ103"/>
    <mergeCell ref="I78:O78"/>
    <mergeCell ref="U54:V54"/>
    <mergeCell ref="U82:AB82"/>
    <mergeCell ref="U87:AB87"/>
    <mergeCell ref="U88:AB88"/>
    <mergeCell ref="N89:P89"/>
    <mergeCell ref="N91:P91"/>
    <mergeCell ref="U102:AB102"/>
    <mergeCell ref="U90:AB90"/>
    <mergeCell ref="U91:AB91"/>
    <mergeCell ref="S76:V76"/>
    <mergeCell ref="N83:P83"/>
    <mergeCell ref="N85:P85"/>
    <mergeCell ref="N95:P95"/>
    <mergeCell ref="U95:AB95"/>
    <mergeCell ref="AE95:AJ95"/>
    <mergeCell ref="U96:AB96"/>
    <mergeCell ref="AE96:AJ96"/>
    <mergeCell ref="N97:P97"/>
    <mergeCell ref="U97:AB97"/>
    <mergeCell ref="AE87:AJ87"/>
    <mergeCell ref="C245:AM245"/>
    <mergeCell ref="C246:AM246"/>
    <mergeCell ref="C247:AM247"/>
    <mergeCell ref="C248:AM248"/>
    <mergeCell ref="AE93:AJ93"/>
    <mergeCell ref="AE92:AJ92"/>
    <mergeCell ref="AE94:AJ94"/>
    <mergeCell ref="AI107:AJ107"/>
    <mergeCell ref="U101:AB101"/>
    <mergeCell ref="U94:AB94"/>
    <mergeCell ref="AE89:AJ89"/>
    <mergeCell ref="H114:I114"/>
    <mergeCell ref="J114:K114"/>
    <mergeCell ref="H115:I115"/>
    <mergeCell ref="J115:K115"/>
    <mergeCell ref="V115:AK115"/>
    <mergeCell ref="H116:I116"/>
    <mergeCell ref="J116:K116"/>
    <mergeCell ref="H117:I117"/>
    <mergeCell ref="J117:K117"/>
    <mergeCell ref="P115:Q115"/>
    <mergeCell ref="N234:U236"/>
    <mergeCell ref="N231:U233"/>
    <mergeCell ref="K29:AM29"/>
    <mergeCell ref="K30:AM30"/>
    <mergeCell ref="M31:O31"/>
    <mergeCell ref="AG31:AL31"/>
    <mergeCell ref="X31:AA31"/>
    <mergeCell ref="AE91:AJ91"/>
    <mergeCell ref="U80:AB80"/>
    <mergeCell ref="U92:AB92"/>
    <mergeCell ref="U93:AB93"/>
    <mergeCell ref="AE86:AJ86"/>
    <mergeCell ref="U85:AB85"/>
    <mergeCell ref="AE83:AJ83"/>
    <mergeCell ref="Y37:AB37"/>
    <mergeCell ref="X42:AA42"/>
    <mergeCell ref="U83:AB83"/>
    <mergeCell ref="B56:AE56"/>
    <mergeCell ref="N81:P81"/>
    <mergeCell ref="AG37:AL37"/>
    <mergeCell ref="AJ57:AL57"/>
    <mergeCell ref="P70:V70"/>
    <mergeCell ref="K55:AM55"/>
    <mergeCell ref="K53:AM53"/>
    <mergeCell ref="K46:AM46"/>
    <mergeCell ref="K47:AM47"/>
    <mergeCell ref="C414:AM414"/>
    <mergeCell ref="C402:AM402"/>
    <mergeCell ref="C403:AM403"/>
    <mergeCell ref="C404:AM404"/>
    <mergeCell ref="C405:AM405"/>
    <mergeCell ref="C419:AM419"/>
    <mergeCell ref="C420:AM420"/>
    <mergeCell ref="C421:AM421"/>
    <mergeCell ref="C415:AM415"/>
    <mergeCell ref="C416:AM416"/>
    <mergeCell ref="C417:AM417"/>
    <mergeCell ref="C418:AM418"/>
    <mergeCell ref="C410:AM410"/>
    <mergeCell ref="C411:AM411"/>
    <mergeCell ref="C249:AM249"/>
    <mergeCell ref="C412:AM412"/>
    <mergeCell ref="C413:AM413"/>
    <mergeCell ref="C406:AM406"/>
    <mergeCell ref="C407:AM407"/>
    <mergeCell ref="C408:AM408"/>
    <mergeCell ref="C409:AM409"/>
    <mergeCell ref="U129:V129"/>
    <mergeCell ref="S129:T129"/>
    <mergeCell ref="U160:V160"/>
    <mergeCell ref="C399:AM399"/>
    <mergeCell ref="C400:AM400"/>
    <mergeCell ref="C401:AM401"/>
    <mergeCell ref="A225:E227"/>
    <mergeCell ref="C396:AM396"/>
    <mergeCell ref="C397:AM397"/>
    <mergeCell ref="C398:AM398"/>
    <mergeCell ref="F225:M227"/>
    <mergeCell ref="N225:U227"/>
    <mergeCell ref="V225:Z227"/>
    <mergeCell ref="AA225:AM227"/>
    <mergeCell ref="AA234:AM236"/>
    <mergeCell ref="A234:E236"/>
    <mergeCell ref="F234:M236"/>
    <mergeCell ref="AA228:AM230"/>
    <mergeCell ref="A231:E233"/>
    <mergeCell ref="V234:Z236"/>
    <mergeCell ref="AA123:AB123"/>
    <mergeCell ref="AA231:AM233"/>
    <mergeCell ref="AA154:AB154"/>
    <mergeCell ref="AA152:AB152"/>
    <mergeCell ref="AA150:AB150"/>
    <mergeCell ref="AA148:AB148"/>
    <mergeCell ref="AA146:AB146"/>
    <mergeCell ref="X154:Y154"/>
    <mergeCell ref="X152:Y152"/>
    <mergeCell ref="X150:Y150"/>
    <mergeCell ref="X148:Y148"/>
    <mergeCell ref="X146:Y146"/>
    <mergeCell ref="A143:AM143"/>
    <mergeCell ref="H124:K124"/>
    <mergeCell ref="H129:K129"/>
    <mergeCell ref="U130:AB130"/>
    <mergeCell ref="AA129:AB129"/>
    <mergeCell ref="X129:Y129"/>
    <mergeCell ref="U148:V148"/>
    <mergeCell ref="P165:Q165"/>
    <mergeCell ref="R165:S165"/>
    <mergeCell ref="K41:AM41"/>
    <mergeCell ref="V222:Z224"/>
    <mergeCell ref="A216:AM216"/>
    <mergeCell ref="A219:E221"/>
    <mergeCell ref="F219:M221"/>
    <mergeCell ref="N219:U221"/>
    <mergeCell ref="V219:Z221"/>
    <mergeCell ref="AA219:AM221"/>
    <mergeCell ref="AA222:AM224"/>
    <mergeCell ref="A222:E224"/>
    <mergeCell ref="N222:U224"/>
    <mergeCell ref="U103:AB103"/>
    <mergeCell ref="AE100:AJ100"/>
    <mergeCell ref="AE101:AJ101"/>
    <mergeCell ref="AE88:AJ88"/>
    <mergeCell ref="U81:AB81"/>
    <mergeCell ref="U84:AB84"/>
    <mergeCell ref="Y188:AK188"/>
    <mergeCell ref="M115:N115"/>
    <mergeCell ref="H123:K123"/>
    <mergeCell ref="L184:AM184"/>
    <mergeCell ref="Y190:AK190"/>
    <mergeCell ref="U100:AB100"/>
    <mergeCell ref="P116:Q116"/>
    <mergeCell ref="AK6:AL6"/>
    <mergeCell ref="J12:AM12"/>
    <mergeCell ref="Z9:AL9"/>
    <mergeCell ref="T10:Y10"/>
    <mergeCell ref="Z10:AL10"/>
    <mergeCell ref="AE6:AF6"/>
    <mergeCell ref="AC6:AD6"/>
    <mergeCell ref="AX63:AY63"/>
    <mergeCell ref="AD58:AI63"/>
    <mergeCell ref="AJ58:AK63"/>
    <mergeCell ref="K44:AM44"/>
    <mergeCell ref="K45:AM45"/>
    <mergeCell ref="J18:AM18"/>
    <mergeCell ref="J19:AM19"/>
    <mergeCell ref="J20:AM20"/>
    <mergeCell ref="J21:AM21"/>
    <mergeCell ref="J22:AM22"/>
    <mergeCell ref="AG26:AL26"/>
    <mergeCell ref="P26:R26"/>
    <mergeCell ref="K28:AM28"/>
    <mergeCell ref="AG27:AL27"/>
    <mergeCell ref="Y26:AB26"/>
    <mergeCell ref="P54:Q54"/>
    <mergeCell ref="R54:S54"/>
    <mergeCell ref="A1:R1"/>
    <mergeCell ref="N93:P93"/>
    <mergeCell ref="N87:P87"/>
    <mergeCell ref="K33:AM33"/>
    <mergeCell ref="K34:AM34"/>
    <mergeCell ref="P37:R37"/>
    <mergeCell ref="A5:AM5"/>
    <mergeCell ref="B25:AM25"/>
    <mergeCell ref="Y7:AL8"/>
    <mergeCell ref="AD64:AL64"/>
    <mergeCell ref="AG38:AL38"/>
    <mergeCell ref="AD57:AI57"/>
    <mergeCell ref="K50:AM50"/>
    <mergeCell ref="M42:O42"/>
    <mergeCell ref="AG42:AL42"/>
    <mergeCell ref="A2:AM2"/>
    <mergeCell ref="A3:AM3"/>
    <mergeCell ref="A4:AM4"/>
    <mergeCell ref="J16:AM16"/>
    <mergeCell ref="J13:AM13"/>
    <mergeCell ref="J14:AM14"/>
    <mergeCell ref="J15:AM15"/>
    <mergeCell ref="T9:Y9"/>
    <mergeCell ref="AH6:AI6"/>
    <mergeCell ref="K32:AM32"/>
    <mergeCell ref="K43:AM43"/>
    <mergeCell ref="M114:N114"/>
    <mergeCell ref="P111:AE111"/>
    <mergeCell ref="U124:AB124"/>
    <mergeCell ref="X123:Y123"/>
    <mergeCell ref="H130:K130"/>
    <mergeCell ref="AE90:AJ90"/>
    <mergeCell ref="U89:AB89"/>
    <mergeCell ref="I79:O79"/>
    <mergeCell ref="J76:M76"/>
    <mergeCell ref="A65:AM65"/>
    <mergeCell ref="K71:AM71"/>
    <mergeCell ref="Z75:AI75"/>
    <mergeCell ref="AE84:AJ84"/>
    <mergeCell ref="AE85:AJ85"/>
    <mergeCell ref="U86:AB86"/>
    <mergeCell ref="AE80:AK80"/>
    <mergeCell ref="AE81:AJ81"/>
    <mergeCell ref="AE82:AJ82"/>
    <mergeCell ref="I77:O77"/>
    <mergeCell ref="B36:AM36"/>
    <mergeCell ref="K39:AM39"/>
    <mergeCell ref="K40:AM40"/>
    <mergeCell ref="A244:AM244"/>
    <mergeCell ref="AC124:AK124"/>
    <mergeCell ref="AC130:AK130"/>
    <mergeCell ref="A228:E230"/>
    <mergeCell ref="F228:M230"/>
    <mergeCell ref="N228:U230"/>
    <mergeCell ref="V228:Z230"/>
    <mergeCell ref="S148:T148"/>
    <mergeCell ref="AF129:AK129"/>
    <mergeCell ref="V231:Z233"/>
    <mergeCell ref="L159:AM159"/>
    <mergeCell ref="L164:AM164"/>
    <mergeCell ref="A239:AM239"/>
    <mergeCell ref="A240:AM240"/>
    <mergeCell ref="C241:AM241"/>
    <mergeCell ref="C242:AM242"/>
    <mergeCell ref="C243:AM243"/>
    <mergeCell ref="B137:AM141"/>
    <mergeCell ref="B209:AM212"/>
    <mergeCell ref="L179:AM179"/>
    <mergeCell ref="F231:M233"/>
    <mergeCell ref="S146:T146"/>
    <mergeCell ref="U146:V146"/>
    <mergeCell ref="F222:M224"/>
    <mergeCell ref="A272:AM272"/>
    <mergeCell ref="C273:AM273"/>
    <mergeCell ref="C262:AM262"/>
    <mergeCell ref="C263:AM263"/>
    <mergeCell ref="C264:AM264"/>
    <mergeCell ref="C265:AM265"/>
    <mergeCell ref="C266:AM266"/>
    <mergeCell ref="C267:AM267"/>
    <mergeCell ref="C269:AM269"/>
    <mergeCell ref="C261:AM261"/>
    <mergeCell ref="C250:AM250"/>
    <mergeCell ref="C251:AM251"/>
    <mergeCell ref="C252:AM252"/>
    <mergeCell ref="C253:AM253"/>
    <mergeCell ref="C254:AM254"/>
    <mergeCell ref="A255:AM255"/>
    <mergeCell ref="C270:AM270"/>
    <mergeCell ref="C271:AM271"/>
    <mergeCell ref="AO3:AR5"/>
    <mergeCell ref="C290:AM290"/>
    <mergeCell ref="C286:AM286"/>
    <mergeCell ref="C287:AM287"/>
    <mergeCell ref="C288:AM288"/>
    <mergeCell ref="C289:AM289"/>
    <mergeCell ref="C280:AM280"/>
    <mergeCell ref="C281:AM281"/>
    <mergeCell ref="C282:AM282"/>
    <mergeCell ref="C283:AM283"/>
    <mergeCell ref="A284:AM284"/>
    <mergeCell ref="C285:AM285"/>
    <mergeCell ref="C274:AM274"/>
    <mergeCell ref="C275:AM275"/>
    <mergeCell ref="C276:AM276"/>
    <mergeCell ref="C277:AM277"/>
    <mergeCell ref="C278:AM278"/>
    <mergeCell ref="C279:AM279"/>
    <mergeCell ref="C268:AM268"/>
    <mergeCell ref="C256:AM256"/>
    <mergeCell ref="C257:AM257"/>
    <mergeCell ref="C258:AM258"/>
    <mergeCell ref="C259:AM259"/>
    <mergeCell ref="C260:AM260"/>
  </mergeCells>
  <phoneticPr fontId="2"/>
  <conditionalFormatting sqref="I114:I117">
    <cfRule type="expression" dxfId="9" priority="3">
      <formula>I114="NG"</formula>
    </cfRule>
  </conditionalFormatting>
  <conditionalFormatting sqref="T148 T150 T152 T154">
    <cfRule type="expression" dxfId="8" priority="2">
      <formula>T148="NG"</formula>
    </cfRule>
  </conditionalFormatting>
  <conditionalFormatting sqref="AO9:AO56">
    <cfRule type="expression" dxfId="7" priority="7">
      <formula>AO9="NG"</formula>
    </cfRule>
  </conditionalFormatting>
  <conditionalFormatting sqref="AO57:AO58">
    <cfRule type="expression" dxfId="6" priority="8" stopIfTrue="1">
      <formula>AO57="NG"</formula>
    </cfRule>
  </conditionalFormatting>
  <conditionalFormatting sqref="AO59:AO115">
    <cfRule type="expression" dxfId="5" priority="6">
      <formula>AO59="NG"</formula>
    </cfRule>
  </conditionalFormatting>
  <conditionalFormatting sqref="AO117:AO135 T123 T129 AO137:AO193 S197:S199 AO197:AO236">
    <cfRule type="expression" dxfId="4" priority="10">
      <formula>S117="NG"</formula>
    </cfRule>
  </conditionalFormatting>
  <conditionalFormatting sqref="AP1">
    <cfRule type="expression" dxfId="3" priority="16">
      <formula>$AP$1="C2"</formula>
    </cfRule>
  </conditionalFormatting>
  <conditionalFormatting sqref="AR1">
    <cfRule type="expression" dxfId="2" priority="5">
      <formula>$AR$1="あり"</formula>
    </cfRule>
  </conditionalFormatting>
  <dataValidations count="14">
    <dataValidation type="list" allowBlank="1" showInputMessage="1" showErrorMessage="1" sqref="AH197 K109 AH154:AH155 AH152 N152 S134 K111 V132 S131:S132 T130 N130 N128 Q128 Q126 N126 N124 T124 Q122 N122 Z120 Q120 N120 N197 AH199:AH200 N199:N200 AG194:AG195 Q197 Y125 K105 Y105 K107 Y107 N154:N155 N148 N150 V134 L158 L160 V158 AD160 AD158 L163 Q199:Q200 V163 AD165 AD163 L168 L165 V168 AD170 AD168 L173 L170 V173 AD175 AD173 L178 L175 V178 AD180 AD178 L183 L180 V183 AD185:AD186 AD183 N188 N190 N192 N194:N195 AH148 P202 T202 P204 T204 K206:K207 P206:P207 AI206:AI207 Y131 Y134 AH150 L185:L186 AG54 I75 L54 L68 R68 L70 AF70 I73 V73 V75 S125" xr:uid="{00000000-0002-0000-0300-000000000000}">
      <formula1>$AY$1:$AY$2</formula1>
    </dataValidation>
    <dataValidation type="list" allowBlank="1" showInputMessage="1" showErrorMessage="1" sqref="M127 O74 P127 K120:K121 S133 V106 W108 W110 P132:P135" xr:uid="{00000000-0002-0000-0300-000001000000}">
      <formula1>$AI$1:$AI$2</formula1>
    </dataValidation>
    <dataValidation type="list" allowBlank="1" showInputMessage="1" showErrorMessage="1" sqref="AV6" xr:uid="{00000000-0002-0000-0300-000002000000}">
      <formula1>$AY$6:$AY$7</formula1>
    </dataValidation>
    <dataValidation type="list" allowBlank="1" showInputMessage="1" showErrorMessage="1" sqref="P26:R26 P37:R37 M42:O42 M31:O31" xr:uid="{00000000-0002-0000-0300-000003000000}">
      <formula1>$AZ$1:$AZ$3</formula1>
    </dataValidation>
    <dataValidation type="list" allowBlank="1" showInputMessage="1" showErrorMessage="1" sqref="AH6:AI6 M114:N118 W194 U180:V180 U175:V175 U170:V170 U165:V165 U160:V160 X123:Y123 X146 X129:Y129 X152 X150 X148 Y199 U54 Y197 Z206 X154 U185:V185" xr:uid="{00000000-0002-0000-0300-000004000000}">
      <formula1>$A$295:$A$307</formula1>
    </dataValidation>
    <dataValidation type="list" allowBlank="1" showInputMessage="1" showErrorMessage="1" sqref="AK6:AL6 P114:Q118 AA150 AA148 AA129:AB129 AA152 AA123:AB123 AA154 AA146" xr:uid="{00000000-0002-0000-0300-000005000000}">
      <formula1>$A$295:$A$326</formula1>
    </dataValidation>
    <dataValidation type="list" allowBlank="1" sqref="AC124:AK124 AC130:AK130" xr:uid="{95AAE1A9-D530-47D1-88FE-05034964A4B1}">
      <formula1>$AZ$4:$AZ$22</formula1>
    </dataValidation>
    <dataValidation type="list" imeMode="halfAlpha" allowBlank="1" showInputMessage="1" showErrorMessage="1" errorTitle="札幌市 建築安全推進課" error="区分は1～10の半角数字で入力してください。" sqref="AJ58:AK63" xr:uid="{FFF14A7F-35DA-4E4B-AAD7-84F4184846CF}">
      <formula1>"1,2,3,4,5,6,7,8,9,10"</formula1>
    </dataValidation>
    <dataValidation type="list" allowBlank="1" showInputMessage="1" showErrorMessage="1" sqref="AC6:AD6 P54:Q54 S146:T146 P160:Q160 P165:Q165 P170:Q170 P175:Q175 P180:Q180 P185:Q185 R194:S194 T197:U197 T199:U199 U206:V206" xr:uid="{356532CF-A15C-4CCD-B956-0DED14F09B67}">
      <formula1>$AZ$27</formula1>
    </dataValidation>
    <dataValidation type="list" allowBlank="1" showInputMessage="1" showErrorMessage="1" sqref="S123:T123 S129:T129 H114:I117 S148:T148 S150:T150 S152:T152 S154:T154" xr:uid="{B73C660C-B785-4924-A882-BB86E3A2349B}">
      <formula1>$AZ$25:$AZ$27</formula1>
    </dataValidation>
    <dataValidation type="custom" imeMode="halfAlpha" allowBlank="1" showInputMessage="1" showErrorMessage="1" errorTitle="札幌市 建築安全推進課" error="アルファベット半角大文字＋半角数字5桁で入力してください。" sqref="AD58:AI63" xr:uid="{FEC365CC-3ABF-40CF-B20D-B7B1D9321CBC}">
      <formula1>AND(LEN(AD58)=6,ISNUMBER(VALUE(RIGHT(AD58,5))),IF(OR(LEFT(AD58,1)="A",LEFT(AD58,1)="B",LEFT(AD58,1)="C",LEFT(AD58,1)="D",LEFT(AD58,1)="E",LEFT(AD58,1)="F",LEFT(AD58,1)="G",LEFT(AD58,1)="H",LEFT(AD58,1)="J",LEFT(AD58,1)="K"),TRUE))=TRUE</formula1>
    </dataValidation>
    <dataValidation type="whole" allowBlank="1" showInputMessage="1" showErrorMessage="1" errorTitle="札幌市 建築安全推進課" error="左のセルで元号を選択し、和暦で入力してください。" sqref="AE6:AF6 R54:S54 J114:K117 U123:V123 U129:V129 U146:V146 U148:V148 U150:V150 U152:V152 U154:V154 R160:S160 R165:S165 R170:S170 R175:S175 R180:S180 R185:S185 T194:U194 V197:W197 V199:W199 W206:X206" xr:uid="{3637703D-C94D-4DE4-8D56-3CEFCB296DBC}">
      <formula1>1</formula1>
      <formula2>64</formula2>
    </dataValidation>
    <dataValidation allowBlank="1" showInputMessage="1" showErrorMessage="1" prompt="【3.調査者】の代表となる調査者の氏名が自動入力されます。" sqref="Z10:AL10" xr:uid="{ECC6539E-ED6D-4D71-AA8D-2FDF0E3C080A}"/>
    <dataValidation allowBlank="1" showInputMessage="1" showErrorMessage="1" prompt="第三面の入力内容に合わせて自動入力されます。" sqref="L52 V52 AC52" xr:uid="{CFEC6DE7-6297-4A85-AAE3-509C846B27D5}"/>
  </dataValidations>
  <printOptions horizontalCentered="1"/>
  <pageMargins left="0.39370078740157483" right="0.39370078740157483" top="0" bottom="0" header="0" footer="0"/>
  <pageSetup paperSize="9" orientation="portrait" blackAndWhite="1" r:id="rId1"/>
  <headerFooter alignWithMargins="0">
    <oddFooter>&amp;C建-&amp;P</oddFooter>
  </headerFooter>
  <rowBreaks count="4" manualBreakCount="4">
    <brk id="64" max="16383" man="1"/>
    <brk id="142" max="16383" man="1"/>
    <brk id="214" max="38" man="1"/>
    <brk id="333" max="4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N194"/>
  <sheetViews>
    <sheetView showZeros="0" view="pageBreakPreview" zoomScaleNormal="100" zoomScaleSheetLayoutView="100" workbookViewId="0">
      <selection activeCell="A2" sqref="A2:K2"/>
    </sheetView>
  </sheetViews>
  <sheetFormatPr defaultRowHeight="10.5"/>
  <cols>
    <col min="1" max="2" width="4.125" style="125" customWidth="1"/>
    <col min="3" max="3" width="15.625" style="125" customWidth="1"/>
    <col min="4" max="4" width="13.125" style="125" customWidth="1"/>
    <col min="5" max="6" width="18.625" style="125" customWidth="1"/>
    <col min="7" max="7" width="5.75" style="125" hidden="1" customWidth="1"/>
    <col min="8" max="9" width="6" style="125" customWidth="1"/>
    <col min="10" max="11" width="6.625" style="125" customWidth="1"/>
    <col min="12" max="12" width="8" style="125" customWidth="1"/>
    <col min="13" max="13" width="9" style="125"/>
    <col min="14" max="14" width="0" style="125" hidden="1" customWidth="1"/>
    <col min="15" max="16384" width="9" style="125"/>
  </cols>
  <sheetData>
    <row r="1" spans="1:14">
      <c r="A1" s="123" t="s">
        <v>427</v>
      </c>
      <c r="B1" s="124"/>
      <c r="C1" s="124"/>
      <c r="D1" s="124"/>
      <c r="E1" s="124"/>
      <c r="F1" s="124"/>
      <c r="G1" s="124"/>
      <c r="H1" s="124"/>
      <c r="I1" s="124"/>
      <c r="J1" s="124"/>
      <c r="K1" s="215" t="str">
        <f>定期調査報告書!AR2</f>
        <v>2025-1様式</v>
      </c>
    </row>
    <row r="2" spans="1:14" ht="13.5">
      <c r="A2" s="699" t="s">
        <v>428</v>
      </c>
      <c r="B2" s="700"/>
      <c r="C2" s="700"/>
      <c r="D2" s="700"/>
      <c r="E2" s="700"/>
      <c r="F2" s="700"/>
      <c r="G2" s="700"/>
      <c r="H2" s="700"/>
      <c r="I2" s="700"/>
      <c r="J2" s="700"/>
      <c r="K2" s="700"/>
    </row>
    <row r="3" spans="1:14" ht="12.75" thickBot="1">
      <c r="A3" s="126"/>
      <c r="B3" s="124"/>
      <c r="C3" s="124"/>
      <c r="D3" s="124"/>
      <c r="E3" s="124"/>
      <c r="F3" s="124"/>
      <c r="G3" s="124"/>
      <c r="H3" s="124"/>
      <c r="I3" s="124"/>
      <c r="J3" s="124"/>
      <c r="K3" s="124"/>
    </row>
    <row r="4" spans="1:14" ht="11.25" customHeight="1">
      <c r="A4" s="714" t="s">
        <v>429</v>
      </c>
      <c r="B4" s="715"/>
      <c r="C4" s="127"/>
      <c r="D4" s="637" t="s">
        <v>430</v>
      </c>
      <c r="E4" s="638"/>
      <c r="F4" s="638"/>
      <c r="G4" s="638"/>
      <c r="H4" s="638"/>
      <c r="I4" s="639"/>
      <c r="J4" s="635" t="s">
        <v>431</v>
      </c>
      <c r="K4" s="636"/>
    </row>
    <row r="5" spans="1:14" ht="11.25" customHeight="1">
      <c r="A5" s="716"/>
      <c r="B5" s="717"/>
      <c r="C5" s="128" t="s">
        <v>432</v>
      </c>
      <c r="D5" s="691">
        <f>定期調査報告書!$K$29</f>
        <v>0</v>
      </c>
      <c r="E5" s="692"/>
      <c r="F5" s="692"/>
      <c r="G5" s="692"/>
      <c r="H5" s="692"/>
      <c r="I5" s="693"/>
      <c r="J5" s="704"/>
      <c r="K5" s="705"/>
    </row>
    <row r="6" spans="1:14" ht="11.25" customHeight="1">
      <c r="A6" s="716"/>
      <c r="B6" s="717"/>
      <c r="C6" s="712" t="s">
        <v>433</v>
      </c>
      <c r="D6" s="691">
        <f>定期調査報告書!$K$40</f>
        <v>0</v>
      </c>
      <c r="E6" s="692"/>
      <c r="F6" s="692"/>
      <c r="G6" s="692"/>
      <c r="H6" s="692"/>
      <c r="I6" s="693"/>
      <c r="J6" s="704"/>
      <c r="K6" s="705"/>
      <c r="N6" s="125" t="s">
        <v>753</v>
      </c>
    </row>
    <row r="7" spans="1:14" ht="11.25" customHeight="1" thickBot="1">
      <c r="A7" s="718"/>
      <c r="B7" s="719"/>
      <c r="C7" s="713"/>
      <c r="D7" s="694">
        <f>'定期調査報告書 （別紙）'!$K$36</f>
        <v>0</v>
      </c>
      <c r="E7" s="695"/>
      <c r="F7" s="695"/>
      <c r="G7" s="695"/>
      <c r="H7" s="695"/>
      <c r="I7" s="696"/>
      <c r="J7" s="710"/>
      <c r="K7" s="711"/>
      <c r="N7" s="125" t="s">
        <v>754</v>
      </c>
    </row>
    <row r="8" spans="1:14" ht="11.25" thickBot="1">
      <c r="A8" s="129"/>
      <c r="B8" s="129"/>
      <c r="C8" s="129"/>
      <c r="D8" s="129"/>
      <c r="E8" s="129"/>
      <c r="F8" s="129"/>
      <c r="G8" s="129"/>
      <c r="H8" s="129"/>
      <c r="I8" s="129"/>
      <c r="J8" s="129"/>
      <c r="K8" s="129"/>
    </row>
    <row r="9" spans="1:14" ht="12" customHeight="1">
      <c r="A9" s="662" t="s">
        <v>434</v>
      </c>
      <c r="B9" s="665" t="s">
        <v>435</v>
      </c>
      <c r="C9" s="666"/>
      <c r="D9" s="666"/>
      <c r="E9" s="666"/>
      <c r="F9" s="667"/>
      <c r="G9" s="687" t="s">
        <v>436</v>
      </c>
      <c r="H9" s="635" t="s">
        <v>437</v>
      </c>
      <c r="I9" s="689"/>
      <c r="J9" s="690"/>
      <c r="K9" s="684" t="s">
        <v>438</v>
      </c>
      <c r="L9" s="130"/>
      <c r="M9" s="130"/>
    </row>
    <row r="10" spans="1:14" ht="11.25" customHeight="1">
      <c r="A10" s="663"/>
      <c r="B10" s="668"/>
      <c r="C10" s="669"/>
      <c r="D10" s="669"/>
      <c r="E10" s="669"/>
      <c r="F10" s="670"/>
      <c r="G10" s="688"/>
      <c r="H10" s="682" t="s">
        <v>439</v>
      </c>
      <c r="I10" s="131" t="s">
        <v>440</v>
      </c>
      <c r="J10" s="132"/>
      <c r="K10" s="685"/>
      <c r="L10" s="130"/>
      <c r="M10" s="130"/>
    </row>
    <row r="11" spans="1:14" ht="21" customHeight="1" thickBot="1">
      <c r="A11" s="664"/>
      <c r="B11" s="671"/>
      <c r="C11" s="672"/>
      <c r="D11" s="672"/>
      <c r="E11" s="672"/>
      <c r="F11" s="673"/>
      <c r="G11" s="133"/>
      <c r="H11" s="683"/>
      <c r="I11" s="134"/>
      <c r="J11" s="135" t="s">
        <v>441</v>
      </c>
      <c r="K11" s="686"/>
      <c r="L11" s="130"/>
      <c r="M11" s="130"/>
    </row>
    <row r="12" spans="1:14" ht="12" customHeight="1">
      <c r="A12" s="136">
        <v>1</v>
      </c>
      <c r="B12" s="624" t="s">
        <v>442</v>
      </c>
      <c r="C12" s="625"/>
      <c r="D12" s="625"/>
      <c r="E12" s="625"/>
      <c r="F12" s="625"/>
      <c r="G12" s="625"/>
      <c r="H12" s="625"/>
      <c r="I12" s="625"/>
      <c r="J12" s="625"/>
      <c r="K12" s="626"/>
    </row>
    <row r="13" spans="1:14" ht="11.25" customHeight="1">
      <c r="A13" s="137" t="s">
        <v>443</v>
      </c>
      <c r="B13" s="619" t="s">
        <v>444</v>
      </c>
      <c r="C13" s="594"/>
      <c r="D13" s="629"/>
      <c r="E13" s="651" t="s">
        <v>445</v>
      </c>
      <c r="F13" s="589"/>
      <c r="G13" s="128"/>
      <c r="H13" s="138"/>
      <c r="I13" s="138"/>
      <c r="J13" s="138"/>
      <c r="K13" s="139"/>
    </row>
    <row r="14" spans="1:14" ht="12" customHeight="1">
      <c r="A14" s="137" t="s">
        <v>446</v>
      </c>
      <c r="B14" s="619" t="s">
        <v>447</v>
      </c>
      <c r="C14" s="594"/>
      <c r="D14" s="629"/>
      <c r="E14" s="651" t="s">
        <v>448</v>
      </c>
      <c r="F14" s="589"/>
      <c r="G14" s="128"/>
      <c r="H14" s="138"/>
      <c r="I14" s="138"/>
      <c r="J14" s="138"/>
      <c r="K14" s="139"/>
    </row>
    <row r="15" spans="1:14" ht="12" customHeight="1">
      <c r="A15" s="137" t="s">
        <v>449</v>
      </c>
      <c r="B15" s="619" t="s">
        <v>450</v>
      </c>
      <c r="C15" s="594"/>
      <c r="D15" s="629"/>
      <c r="E15" s="651" t="s">
        <v>451</v>
      </c>
      <c r="F15" s="589"/>
      <c r="G15" s="128"/>
      <c r="H15" s="138"/>
      <c r="I15" s="138"/>
      <c r="J15" s="138"/>
      <c r="K15" s="139"/>
    </row>
    <row r="16" spans="1:14" ht="12" customHeight="1">
      <c r="A16" s="137" t="s">
        <v>452</v>
      </c>
      <c r="B16" s="588"/>
      <c r="C16" s="594"/>
      <c r="D16" s="629"/>
      <c r="E16" s="651" t="s">
        <v>453</v>
      </c>
      <c r="F16" s="589"/>
      <c r="G16" s="128"/>
      <c r="H16" s="138"/>
      <c r="I16" s="138"/>
      <c r="J16" s="138"/>
      <c r="K16" s="139"/>
    </row>
    <row r="17" spans="1:13" ht="12" customHeight="1">
      <c r="A17" s="137" t="s">
        <v>454</v>
      </c>
      <c r="B17" s="588"/>
      <c r="C17" s="594"/>
      <c r="D17" s="629"/>
      <c r="E17" s="651" t="s">
        <v>455</v>
      </c>
      <c r="F17" s="589"/>
      <c r="G17" s="128"/>
      <c r="H17" s="138"/>
      <c r="I17" s="138"/>
      <c r="J17" s="138"/>
      <c r="K17" s="139"/>
    </row>
    <row r="18" spans="1:13" ht="21" customHeight="1">
      <c r="A18" s="137" t="s">
        <v>456</v>
      </c>
      <c r="B18" s="619" t="s">
        <v>457</v>
      </c>
      <c r="C18" s="628"/>
      <c r="D18" s="629"/>
      <c r="E18" s="651" t="s">
        <v>458</v>
      </c>
      <c r="F18" s="589"/>
      <c r="G18" s="128"/>
      <c r="H18" s="138"/>
      <c r="I18" s="138"/>
      <c r="J18" s="138"/>
      <c r="K18" s="139"/>
    </row>
    <row r="19" spans="1:13" ht="21" customHeight="1">
      <c r="A19" s="137" t="s">
        <v>459</v>
      </c>
      <c r="B19" s="619"/>
      <c r="C19" s="628"/>
      <c r="D19" s="629"/>
      <c r="E19" s="619" t="s">
        <v>460</v>
      </c>
      <c r="F19" s="589"/>
      <c r="G19" s="128"/>
      <c r="H19" s="138"/>
      <c r="I19" s="138"/>
      <c r="J19" s="138"/>
      <c r="K19" s="139"/>
    </row>
    <row r="20" spans="1:13" ht="12" customHeight="1">
      <c r="A20" s="137" t="s">
        <v>461</v>
      </c>
      <c r="B20" s="619" t="s">
        <v>462</v>
      </c>
      <c r="C20" s="628"/>
      <c r="D20" s="629"/>
      <c r="E20" s="619" t="s">
        <v>463</v>
      </c>
      <c r="F20" s="589"/>
      <c r="G20" s="128"/>
      <c r="H20" s="138"/>
      <c r="I20" s="138"/>
      <c r="J20" s="138"/>
      <c r="K20" s="139"/>
    </row>
    <row r="21" spans="1:13" ht="13.5" customHeight="1" thickBot="1">
      <c r="A21" s="137" t="s">
        <v>464</v>
      </c>
      <c r="B21" s="619"/>
      <c r="C21" s="628"/>
      <c r="D21" s="629"/>
      <c r="E21" s="619" t="s">
        <v>465</v>
      </c>
      <c r="F21" s="589"/>
      <c r="G21" s="128"/>
      <c r="H21" s="138"/>
      <c r="I21" s="138"/>
      <c r="J21" s="138"/>
      <c r="K21" s="140"/>
    </row>
    <row r="22" spans="1:13" ht="12" customHeight="1">
      <c r="A22" s="136">
        <v>2</v>
      </c>
      <c r="B22" s="624" t="s">
        <v>466</v>
      </c>
      <c r="C22" s="625"/>
      <c r="D22" s="625"/>
      <c r="E22" s="625"/>
      <c r="F22" s="625"/>
      <c r="G22" s="625"/>
      <c r="H22" s="625"/>
      <c r="I22" s="625"/>
      <c r="J22" s="625"/>
      <c r="K22" s="626"/>
    </row>
    <row r="23" spans="1:13" ht="12" customHeight="1">
      <c r="A23" s="137" t="s">
        <v>467</v>
      </c>
      <c r="B23" s="619" t="s">
        <v>468</v>
      </c>
      <c r="C23" s="628"/>
      <c r="D23" s="595"/>
      <c r="E23" s="619" t="s">
        <v>469</v>
      </c>
      <c r="F23" s="589"/>
      <c r="G23" s="128"/>
      <c r="H23" s="138"/>
      <c r="I23" s="138"/>
      <c r="J23" s="138"/>
      <c r="K23" s="139"/>
    </row>
    <row r="24" spans="1:13" ht="12" customHeight="1">
      <c r="A24" s="137" t="s">
        <v>470</v>
      </c>
      <c r="B24" s="619"/>
      <c r="C24" s="628"/>
      <c r="D24" s="595"/>
      <c r="E24" s="619" t="s">
        <v>471</v>
      </c>
      <c r="F24" s="589"/>
      <c r="G24" s="128"/>
      <c r="H24" s="138"/>
      <c r="I24" s="138"/>
      <c r="J24" s="138"/>
      <c r="K24" s="139"/>
    </row>
    <row r="25" spans="1:13" ht="12" customHeight="1">
      <c r="A25" s="137" t="s">
        <v>472</v>
      </c>
      <c r="B25" s="627" t="s">
        <v>473</v>
      </c>
      <c r="C25" s="628"/>
      <c r="D25" s="595"/>
      <c r="E25" s="619" t="s">
        <v>474</v>
      </c>
      <c r="F25" s="589"/>
      <c r="G25" s="128"/>
      <c r="H25" s="138"/>
      <c r="I25" s="138"/>
      <c r="J25" s="138"/>
      <c r="K25" s="139"/>
    </row>
    <row r="26" spans="1:13" ht="12" customHeight="1">
      <c r="A26" s="137" t="s">
        <v>475</v>
      </c>
      <c r="B26" s="619"/>
      <c r="C26" s="628"/>
      <c r="D26" s="595"/>
      <c r="E26" s="619" t="s">
        <v>476</v>
      </c>
      <c r="F26" s="589"/>
      <c r="G26" s="128"/>
      <c r="H26" s="138"/>
      <c r="I26" s="138"/>
      <c r="J26" s="138"/>
      <c r="K26" s="139"/>
    </row>
    <row r="27" spans="1:13" ht="21" customHeight="1">
      <c r="A27" s="137" t="s">
        <v>477</v>
      </c>
      <c r="B27" s="654" t="s">
        <v>478</v>
      </c>
      <c r="C27" s="619" t="s">
        <v>479</v>
      </c>
      <c r="D27" s="595"/>
      <c r="E27" s="619" t="s">
        <v>480</v>
      </c>
      <c r="F27" s="589"/>
      <c r="G27" s="128"/>
      <c r="H27" s="138"/>
      <c r="I27" s="138"/>
      <c r="J27" s="138"/>
      <c r="K27" s="139"/>
    </row>
    <row r="28" spans="1:13" ht="12" customHeight="1">
      <c r="A28" s="141" t="s">
        <v>481</v>
      </c>
      <c r="B28" s="654"/>
      <c r="C28" s="605"/>
      <c r="D28" s="595"/>
      <c r="E28" s="619" t="s">
        <v>482</v>
      </c>
      <c r="F28" s="589"/>
      <c r="G28" s="128"/>
      <c r="H28" s="138"/>
      <c r="I28" s="138"/>
      <c r="J28" s="138"/>
      <c r="K28" s="139"/>
    </row>
    <row r="29" spans="1:13" ht="11.25" customHeight="1">
      <c r="A29" s="141" t="s">
        <v>459</v>
      </c>
      <c r="B29" s="654"/>
      <c r="C29" s="605"/>
      <c r="D29" s="595"/>
      <c r="E29" s="619" t="s">
        <v>483</v>
      </c>
      <c r="F29" s="589"/>
      <c r="G29" s="128"/>
      <c r="H29" s="138"/>
      <c r="I29" s="138"/>
      <c r="J29" s="138"/>
      <c r="K29" s="139"/>
    </row>
    <row r="30" spans="1:13" ht="21" customHeight="1">
      <c r="A30" s="141" t="s">
        <v>484</v>
      </c>
      <c r="B30" s="647"/>
      <c r="C30" s="605"/>
      <c r="D30" s="595"/>
      <c r="E30" s="619" t="s">
        <v>485</v>
      </c>
      <c r="F30" s="589"/>
      <c r="G30" s="128"/>
      <c r="H30" s="138"/>
      <c r="I30" s="138"/>
      <c r="J30" s="138"/>
      <c r="K30" s="139"/>
      <c r="M30" s="142"/>
    </row>
    <row r="31" spans="1:13" ht="11.25" customHeight="1">
      <c r="A31" s="141" t="s">
        <v>464</v>
      </c>
      <c r="B31" s="647"/>
      <c r="C31" s="605"/>
      <c r="D31" s="595"/>
      <c r="E31" s="619" t="s">
        <v>486</v>
      </c>
      <c r="F31" s="589"/>
      <c r="G31" s="128"/>
      <c r="H31" s="138"/>
      <c r="I31" s="138"/>
      <c r="J31" s="138"/>
      <c r="K31" s="139"/>
    </row>
    <row r="32" spans="1:13" ht="21" customHeight="1">
      <c r="A32" s="143" t="s">
        <v>487</v>
      </c>
      <c r="B32" s="647"/>
      <c r="C32" s="605"/>
      <c r="D32" s="595"/>
      <c r="E32" s="619" t="s">
        <v>488</v>
      </c>
      <c r="F32" s="589"/>
      <c r="G32" s="128"/>
      <c r="H32" s="138"/>
      <c r="I32" s="138"/>
      <c r="J32" s="138"/>
      <c r="K32" s="139"/>
    </row>
    <row r="33" spans="1:11" ht="21.75" customHeight="1">
      <c r="A33" s="141" t="s">
        <v>489</v>
      </c>
      <c r="B33" s="647"/>
      <c r="C33" s="619" t="s">
        <v>490</v>
      </c>
      <c r="D33" s="595"/>
      <c r="E33" s="619" t="s">
        <v>491</v>
      </c>
      <c r="F33" s="589"/>
      <c r="G33" s="128"/>
      <c r="H33" s="138"/>
      <c r="I33" s="138"/>
      <c r="J33" s="138"/>
      <c r="K33" s="139"/>
    </row>
    <row r="34" spans="1:11" ht="21" customHeight="1">
      <c r="A34" s="141" t="s">
        <v>492</v>
      </c>
      <c r="B34" s="647"/>
      <c r="C34" s="619"/>
      <c r="D34" s="595"/>
      <c r="E34" s="619" t="s">
        <v>493</v>
      </c>
      <c r="F34" s="620"/>
      <c r="G34" s="128"/>
      <c r="H34" s="138"/>
      <c r="I34" s="138"/>
      <c r="J34" s="138"/>
      <c r="K34" s="139"/>
    </row>
    <row r="35" spans="1:11" ht="11.25" customHeight="1">
      <c r="A35" s="141" t="s">
        <v>494</v>
      </c>
      <c r="B35" s="647"/>
      <c r="C35" s="605"/>
      <c r="D35" s="595"/>
      <c r="E35" s="619" t="s">
        <v>495</v>
      </c>
      <c r="F35" s="589"/>
      <c r="G35" s="128"/>
      <c r="H35" s="138"/>
      <c r="I35" s="138"/>
      <c r="J35" s="138"/>
      <c r="K35" s="139"/>
    </row>
    <row r="36" spans="1:11" ht="21" customHeight="1">
      <c r="A36" s="141" t="s">
        <v>496</v>
      </c>
      <c r="B36" s="647"/>
      <c r="C36" s="605"/>
      <c r="D36" s="595"/>
      <c r="E36" s="619" t="s">
        <v>497</v>
      </c>
      <c r="F36" s="589"/>
      <c r="G36" s="128"/>
      <c r="H36" s="138"/>
      <c r="I36" s="138"/>
      <c r="J36" s="138"/>
      <c r="K36" s="139"/>
    </row>
    <row r="37" spans="1:11" ht="12" customHeight="1">
      <c r="A37" s="141" t="s">
        <v>498</v>
      </c>
      <c r="B37" s="647"/>
      <c r="C37" s="619" t="s">
        <v>499</v>
      </c>
      <c r="D37" s="595"/>
      <c r="E37" s="619" t="s">
        <v>500</v>
      </c>
      <c r="F37" s="589"/>
      <c r="G37" s="128"/>
      <c r="H37" s="138"/>
      <c r="I37" s="138"/>
      <c r="J37" s="138"/>
      <c r="K37" s="139"/>
    </row>
    <row r="38" spans="1:11" ht="12" customHeight="1">
      <c r="A38" s="141" t="s">
        <v>501</v>
      </c>
      <c r="B38" s="647"/>
      <c r="C38" s="605"/>
      <c r="D38" s="595"/>
      <c r="E38" s="619" t="s">
        <v>502</v>
      </c>
      <c r="F38" s="589"/>
      <c r="G38" s="128"/>
      <c r="H38" s="138"/>
      <c r="I38" s="138"/>
      <c r="J38" s="138"/>
      <c r="K38" s="139"/>
    </row>
    <row r="39" spans="1:11" ht="12" customHeight="1">
      <c r="A39" s="141" t="s">
        <v>503</v>
      </c>
      <c r="B39" s="647"/>
      <c r="C39" s="619" t="s">
        <v>504</v>
      </c>
      <c r="D39" s="595"/>
      <c r="E39" s="619" t="s">
        <v>505</v>
      </c>
      <c r="F39" s="589"/>
      <c r="G39" s="128"/>
      <c r="H39" s="138"/>
      <c r="I39" s="138"/>
      <c r="J39" s="138"/>
      <c r="K39" s="139"/>
    </row>
    <row r="40" spans="1:11" ht="12" customHeight="1" thickBot="1">
      <c r="A40" s="144" t="s">
        <v>506</v>
      </c>
      <c r="B40" s="648"/>
      <c r="C40" s="622"/>
      <c r="D40" s="607"/>
      <c r="E40" s="622" t="s">
        <v>507</v>
      </c>
      <c r="F40" s="623"/>
      <c r="G40" s="145"/>
      <c r="H40" s="146"/>
      <c r="I40" s="146"/>
      <c r="J40" s="146"/>
      <c r="K40" s="147"/>
    </row>
    <row r="41" spans="1:11" ht="12" customHeight="1">
      <c r="A41" s="136">
        <v>3</v>
      </c>
      <c r="B41" s="624" t="s">
        <v>508</v>
      </c>
      <c r="C41" s="625"/>
      <c r="D41" s="625"/>
      <c r="E41" s="625"/>
      <c r="F41" s="625"/>
      <c r="G41" s="625"/>
      <c r="H41" s="625"/>
      <c r="I41" s="625"/>
      <c r="J41" s="625"/>
      <c r="K41" s="626"/>
    </row>
    <row r="42" spans="1:11" ht="12" customHeight="1">
      <c r="A42" s="148" t="s">
        <v>509</v>
      </c>
      <c r="B42" s="627" t="s">
        <v>510</v>
      </c>
      <c r="C42" s="628"/>
      <c r="D42" s="629"/>
      <c r="E42" s="619" t="s">
        <v>511</v>
      </c>
      <c r="F42" s="589"/>
      <c r="G42" s="128"/>
      <c r="H42" s="138"/>
      <c r="I42" s="138"/>
      <c r="J42" s="138"/>
      <c r="K42" s="139"/>
    </row>
    <row r="43" spans="1:11" ht="11.25" customHeight="1">
      <c r="A43" s="148" t="s">
        <v>512</v>
      </c>
      <c r="B43" s="627" t="s">
        <v>513</v>
      </c>
      <c r="C43" s="628"/>
      <c r="D43" s="629"/>
      <c r="E43" s="619" t="s">
        <v>514</v>
      </c>
      <c r="F43" s="589"/>
      <c r="G43" s="128"/>
      <c r="H43" s="138"/>
      <c r="I43" s="138"/>
      <c r="J43" s="138"/>
      <c r="K43" s="139"/>
    </row>
    <row r="44" spans="1:11" ht="11.25" customHeight="1">
      <c r="A44" s="148" t="s">
        <v>515</v>
      </c>
      <c r="B44" s="619"/>
      <c r="C44" s="628"/>
      <c r="D44" s="629"/>
      <c r="E44" s="619" t="s">
        <v>516</v>
      </c>
      <c r="F44" s="589"/>
      <c r="G44" s="128"/>
      <c r="H44" s="138"/>
      <c r="I44" s="138"/>
      <c r="J44" s="138"/>
      <c r="K44" s="139"/>
    </row>
    <row r="45" spans="1:11" ht="12" customHeight="1">
      <c r="A45" s="148" t="s">
        <v>517</v>
      </c>
      <c r="B45" s="619"/>
      <c r="C45" s="628"/>
      <c r="D45" s="629"/>
      <c r="E45" s="619" t="s">
        <v>518</v>
      </c>
      <c r="F45" s="589"/>
      <c r="G45" s="128"/>
      <c r="H45" s="138"/>
      <c r="I45" s="138"/>
      <c r="J45" s="138"/>
      <c r="K45" s="139"/>
    </row>
    <row r="46" spans="1:11" ht="11.25" customHeight="1">
      <c r="A46" s="148" t="s">
        <v>519</v>
      </c>
      <c r="B46" s="619"/>
      <c r="C46" s="628"/>
      <c r="D46" s="629"/>
      <c r="E46" s="619" t="s">
        <v>520</v>
      </c>
      <c r="F46" s="589"/>
      <c r="G46" s="128"/>
      <c r="H46" s="138"/>
      <c r="I46" s="138"/>
      <c r="J46" s="138"/>
      <c r="K46" s="139"/>
    </row>
    <row r="47" spans="1:11" ht="12" customHeight="1">
      <c r="A47" s="148" t="s">
        <v>521</v>
      </c>
      <c r="B47" s="627" t="s">
        <v>522</v>
      </c>
      <c r="C47" s="628"/>
      <c r="D47" s="629"/>
      <c r="E47" s="619" t="s">
        <v>523</v>
      </c>
      <c r="F47" s="589"/>
      <c r="G47" s="128"/>
      <c r="H47" s="138"/>
      <c r="I47" s="138"/>
      <c r="J47" s="138"/>
      <c r="K47" s="139"/>
    </row>
    <row r="48" spans="1:11" ht="12" customHeight="1">
      <c r="A48" s="148" t="s">
        <v>459</v>
      </c>
      <c r="B48" s="619"/>
      <c r="C48" s="628"/>
      <c r="D48" s="629"/>
      <c r="E48" s="619" t="s">
        <v>524</v>
      </c>
      <c r="F48" s="589"/>
      <c r="G48" s="128"/>
      <c r="H48" s="138"/>
      <c r="I48" s="138"/>
      <c r="J48" s="138"/>
      <c r="K48" s="139"/>
    </row>
    <row r="49" spans="1:13" ht="12" customHeight="1">
      <c r="A49" s="148" t="s">
        <v>525</v>
      </c>
      <c r="B49" s="627" t="s">
        <v>647</v>
      </c>
      <c r="C49" s="628"/>
      <c r="D49" s="629"/>
      <c r="E49" s="619" t="s">
        <v>526</v>
      </c>
      <c r="F49" s="589"/>
      <c r="G49" s="128"/>
      <c r="H49" s="138"/>
      <c r="I49" s="138"/>
      <c r="J49" s="138"/>
      <c r="K49" s="139"/>
    </row>
    <row r="50" spans="1:13" ht="12" customHeight="1" thickBot="1">
      <c r="A50" s="149" t="s">
        <v>527</v>
      </c>
      <c r="B50" s="622"/>
      <c r="C50" s="652"/>
      <c r="D50" s="653"/>
      <c r="E50" s="622" t="s">
        <v>507</v>
      </c>
      <c r="F50" s="623"/>
      <c r="G50" s="145"/>
      <c r="H50" s="146"/>
      <c r="I50" s="146"/>
      <c r="J50" s="146"/>
      <c r="K50" s="147"/>
    </row>
    <row r="51" spans="1:13" ht="12" customHeight="1">
      <c r="A51" s="136">
        <v>4</v>
      </c>
      <c r="B51" s="624" t="s">
        <v>528</v>
      </c>
      <c r="C51" s="625"/>
      <c r="D51" s="625"/>
      <c r="E51" s="625"/>
      <c r="F51" s="625"/>
      <c r="G51" s="625"/>
      <c r="H51" s="625"/>
      <c r="I51" s="625"/>
      <c r="J51" s="625"/>
      <c r="K51" s="626"/>
    </row>
    <row r="52" spans="1:13" ht="12" customHeight="1">
      <c r="A52" s="150" t="s">
        <v>529</v>
      </c>
      <c r="B52" s="630" t="s">
        <v>530</v>
      </c>
      <c r="C52" s="619" t="s">
        <v>735</v>
      </c>
      <c r="D52" s="628"/>
      <c r="E52" s="589"/>
      <c r="F52" s="589"/>
      <c r="G52" s="128"/>
      <c r="H52" s="138"/>
      <c r="I52" s="138"/>
      <c r="J52" s="138"/>
      <c r="K52" s="139"/>
    </row>
    <row r="53" spans="1:13">
      <c r="A53" s="150" t="s">
        <v>531</v>
      </c>
      <c r="B53" s="631"/>
      <c r="C53" s="619" t="s">
        <v>736</v>
      </c>
      <c r="D53" s="594"/>
      <c r="E53" s="589"/>
      <c r="F53" s="589"/>
      <c r="G53" s="128"/>
      <c r="H53" s="138"/>
      <c r="I53" s="138"/>
      <c r="J53" s="138"/>
      <c r="K53" s="139"/>
    </row>
    <row r="54" spans="1:13" ht="12.75" customHeight="1">
      <c r="A54" s="150" t="s">
        <v>532</v>
      </c>
      <c r="B54" s="631"/>
      <c r="C54" s="619" t="s">
        <v>737</v>
      </c>
      <c r="D54" s="628"/>
      <c r="E54" s="589"/>
      <c r="F54" s="589"/>
      <c r="G54" s="128"/>
      <c r="H54" s="138"/>
      <c r="I54" s="138"/>
      <c r="J54" s="138"/>
      <c r="K54" s="139"/>
    </row>
    <row r="55" spans="1:13" ht="23.25" customHeight="1">
      <c r="A55" s="150" t="s">
        <v>475</v>
      </c>
      <c r="B55" s="631"/>
      <c r="C55" s="619" t="s">
        <v>533</v>
      </c>
      <c r="D55" s="629"/>
      <c r="E55" s="619" t="s">
        <v>738</v>
      </c>
      <c r="F55" s="589"/>
      <c r="G55" s="128"/>
      <c r="H55" s="138"/>
      <c r="I55" s="138"/>
      <c r="J55" s="138"/>
      <c r="K55" s="139"/>
    </row>
    <row r="56" spans="1:13" ht="23.25" customHeight="1">
      <c r="A56" s="150" t="s">
        <v>534</v>
      </c>
      <c r="B56" s="632"/>
      <c r="C56" s="619"/>
      <c r="D56" s="629"/>
      <c r="E56" s="619" t="s">
        <v>739</v>
      </c>
      <c r="F56" s="589"/>
      <c r="G56" s="128"/>
      <c r="H56" s="138"/>
      <c r="I56" s="138"/>
      <c r="J56" s="138"/>
      <c r="K56" s="139"/>
    </row>
    <row r="57" spans="1:13" ht="23.25" customHeight="1">
      <c r="A57" s="150" t="s">
        <v>521</v>
      </c>
      <c r="B57" s="654" t="s">
        <v>535</v>
      </c>
      <c r="C57" s="619" t="s">
        <v>479</v>
      </c>
      <c r="D57" s="629"/>
      <c r="E57" s="619" t="s">
        <v>536</v>
      </c>
      <c r="F57" s="589"/>
      <c r="G57" s="128"/>
      <c r="H57" s="138"/>
      <c r="I57" s="138"/>
      <c r="J57" s="138"/>
      <c r="K57" s="139"/>
    </row>
    <row r="58" spans="1:13" ht="23.25" customHeight="1">
      <c r="A58" s="150" t="s">
        <v>537</v>
      </c>
      <c r="B58" s="654"/>
      <c r="C58" s="588"/>
      <c r="D58" s="629"/>
      <c r="E58" s="619" t="s">
        <v>538</v>
      </c>
      <c r="F58" s="589"/>
      <c r="G58" s="128"/>
      <c r="H58" s="138"/>
      <c r="I58" s="138"/>
      <c r="J58" s="138"/>
      <c r="K58" s="139"/>
    </row>
    <row r="59" spans="1:13" ht="21" customHeight="1">
      <c r="A59" s="150" t="s">
        <v>484</v>
      </c>
      <c r="B59" s="646"/>
      <c r="C59" s="588"/>
      <c r="D59" s="629"/>
      <c r="E59" s="619" t="s">
        <v>539</v>
      </c>
      <c r="F59" s="589"/>
      <c r="G59" s="128"/>
      <c r="H59" s="138"/>
      <c r="I59" s="138"/>
      <c r="J59" s="138"/>
      <c r="K59" s="139"/>
      <c r="M59" s="125" t="s">
        <v>1293</v>
      </c>
    </row>
    <row r="60" spans="1:13" ht="23.25" customHeight="1">
      <c r="A60" s="150" t="s">
        <v>464</v>
      </c>
      <c r="B60" s="646"/>
      <c r="C60" s="588"/>
      <c r="D60" s="629"/>
      <c r="E60" s="619" t="s">
        <v>540</v>
      </c>
      <c r="F60" s="589"/>
      <c r="G60" s="128"/>
      <c r="H60" s="138"/>
      <c r="I60" s="138"/>
      <c r="J60" s="138"/>
      <c r="K60" s="139"/>
      <c r="M60" s="384" t="s">
        <v>1292</v>
      </c>
    </row>
    <row r="61" spans="1:13" ht="21.75" customHeight="1">
      <c r="A61" s="151" t="s">
        <v>487</v>
      </c>
      <c r="B61" s="646"/>
      <c r="C61" s="588"/>
      <c r="D61" s="629"/>
      <c r="E61" s="619" t="s">
        <v>541</v>
      </c>
      <c r="F61" s="589"/>
      <c r="G61" s="128"/>
      <c r="H61" s="138"/>
      <c r="I61" s="138"/>
      <c r="J61" s="138"/>
      <c r="K61" s="139"/>
    </row>
    <row r="62" spans="1:13" ht="12" customHeight="1">
      <c r="A62" s="151" t="s">
        <v>489</v>
      </c>
      <c r="B62" s="646"/>
      <c r="C62" s="701" t="s">
        <v>716</v>
      </c>
      <c r="D62" s="678"/>
      <c r="E62" s="619" t="s">
        <v>542</v>
      </c>
      <c r="F62" s="589"/>
      <c r="G62" s="128"/>
      <c r="H62" s="138"/>
      <c r="I62" s="138"/>
      <c r="J62" s="138"/>
      <c r="K62" s="139"/>
    </row>
    <row r="63" spans="1:13" ht="12" customHeight="1">
      <c r="A63" s="151" t="s">
        <v>420</v>
      </c>
      <c r="B63" s="646"/>
      <c r="C63" s="702"/>
      <c r="D63" s="703"/>
      <c r="E63" s="619" t="s">
        <v>543</v>
      </c>
      <c r="F63" s="589"/>
      <c r="G63" s="128"/>
      <c r="H63" s="138"/>
      <c r="I63" s="138"/>
      <c r="J63" s="138"/>
      <c r="K63" s="139"/>
    </row>
    <row r="64" spans="1:13" ht="12" customHeight="1">
      <c r="A64" s="151" t="s">
        <v>421</v>
      </c>
      <c r="B64" s="646"/>
      <c r="C64" s="702"/>
      <c r="D64" s="703"/>
      <c r="E64" s="619" t="s">
        <v>544</v>
      </c>
      <c r="F64" s="589"/>
      <c r="G64" s="128"/>
      <c r="H64" s="138"/>
      <c r="I64" s="138"/>
      <c r="J64" s="138"/>
      <c r="K64" s="139"/>
    </row>
    <row r="65" spans="1:11" ht="21" customHeight="1">
      <c r="A65" s="151" t="s">
        <v>422</v>
      </c>
      <c r="B65" s="646"/>
      <c r="C65" s="679"/>
      <c r="D65" s="681"/>
      <c r="E65" s="619" t="s">
        <v>545</v>
      </c>
      <c r="F65" s="589"/>
      <c r="G65" s="128"/>
      <c r="H65" s="138"/>
      <c r="I65" s="138"/>
      <c r="J65" s="138"/>
      <c r="K65" s="139"/>
    </row>
    <row r="66" spans="1:11" ht="21" customHeight="1">
      <c r="A66" s="151" t="s">
        <v>423</v>
      </c>
      <c r="B66" s="646"/>
      <c r="C66" s="588" t="s">
        <v>546</v>
      </c>
      <c r="D66" s="658"/>
      <c r="E66" s="619" t="s">
        <v>547</v>
      </c>
      <c r="F66" s="589"/>
      <c r="G66" s="128"/>
      <c r="H66" s="138"/>
      <c r="I66" s="138"/>
      <c r="J66" s="138"/>
      <c r="K66" s="139"/>
    </row>
    <row r="67" spans="1:11" ht="21" customHeight="1">
      <c r="A67" s="150" t="s">
        <v>548</v>
      </c>
      <c r="B67" s="646"/>
      <c r="C67" s="588" t="s">
        <v>676</v>
      </c>
      <c r="D67" s="658"/>
      <c r="E67" s="619" t="s">
        <v>549</v>
      </c>
      <c r="F67" s="589"/>
      <c r="G67" s="128"/>
      <c r="H67" s="138"/>
      <c r="I67" s="138"/>
      <c r="J67" s="138"/>
      <c r="K67" s="139"/>
    </row>
    <row r="68" spans="1:11" ht="12" customHeight="1">
      <c r="A68" s="150" t="s">
        <v>550</v>
      </c>
      <c r="B68" s="630" t="s">
        <v>551</v>
      </c>
      <c r="C68" s="619" t="s">
        <v>479</v>
      </c>
      <c r="D68" s="629"/>
      <c r="E68" s="619" t="s">
        <v>552</v>
      </c>
      <c r="F68" s="589"/>
      <c r="G68" s="128"/>
      <c r="H68" s="138"/>
      <c r="I68" s="138"/>
      <c r="J68" s="138"/>
      <c r="K68" s="139"/>
    </row>
    <row r="69" spans="1:11" ht="12" customHeight="1">
      <c r="A69" s="150" t="s">
        <v>553</v>
      </c>
      <c r="B69" s="633"/>
      <c r="C69" s="588"/>
      <c r="D69" s="629"/>
      <c r="E69" s="619" t="s">
        <v>554</v>
      </c>
      <c r="F69" s="589"/>
      <c r="G69" s="128"/>
      <c r="H69" s="138"/>
      <c r="I69" s="138"/>
      <c r="J69" s="138"/>
      <c r="K69" s="139"/>
    </row>
    <row r="70" spans="1:11" ht="21.75" customHeight="1">
      <c r="A70" s="150" t="s">
        <v>555</v>
      </c>
      <c r="B70" s="633"/>
      <c r="C70" s="588"/>
      <c r="D70" s="629"/>
      <c r="E70" s="619" t="s">
        <v>556</v>
      </c>
      <c r="F70" s="589"/>
      <c r="G70" s="128"/>
      <c r="H70" s="138"/>
      <c r="I70" s="138"/>
      <c r="J70" s="138"/>
      <c r="K70" s="139"/>
    </row>
    <row r="71" spans="1:11" ht="12" customHeight="1">
      <c r="A71" s="151" t="s">
        <v>557</v>
      </c>
      <c r="B71" s="633"/>
      <c r="C71" s="619" t="s">
        <v>717</v>
      </c>
      <c r="D71" s="629"/>
      <c r="E71" s="619" t="s">
        <v>558</v>
      </c>
      <c r="F71" s="589"/>
      <c r="G71" s="128"/>
      <c r="H71" s="138"/>
      <c r="I71" s="138"/>
      <c r="J71" s="138"/>
      <c r="K71" s="139"/>
    </row>
    <row r="72" spans="1:11" ht="12" customHeight="1">
      <c r="A72" s="151" t="s">
        <v>559</v>
      </c>
      <c r="B72" s="633"/>
      <c r="C72" s="619"/>
      <c r="D72" s="629"/>
      <c r="E72" s="619" t="s">
        <v>543</v>
      </c>
      <c r="F72" s="589"/>
      <c r="G72" s="128"/>
      <c r="H72" s="138"/>
      <c r="I72" s="138"/>
      <c r="J72" s="138"/>
      <c r="K72" s="139"/>
    </row>
    <row r="73" spans="1:11" ht="21" customHeight="1">
      <c r="A73" s="150" t="s">
        <v>560</v>
      </c>
      <c r="B73" s="634"/>
      <c r="C73" s="619"/>
      <c r="D73" s="629"/>
      <c r="E73" s="619" t="s">
        <v>545</v>
      </c>
      <c r="F73" s="589"/>
      <c r="G73" s="128"/>
      <c r="H73" s="138"/>
      <c r="I73" s="138"/>
      <c r="J73" s="138"/>
      <c r="K73" s="139"/>
    </row>
    <row r="74" spans="1:11" ht="12" customHeight="1">
      <c r="A74" s="150" t="s">
        <v>561</v>
      </c>
      <c r="B74" s="630" t="s">
        <v>562</v>
      </c>
      <c r="C74" s="676" t="s">
        <v>677</v>
      </c>
      <c r="D74" s="678"/>
      <c r="E74" s="588" t="s">
        <v>563</v>
      </c>
      <c r="F74" s="589"/>
      <c r="G74" s="128"/>
      <c r="H74" s="138"/>
      <c r="I74" s="138"/>
      <c r="J74" s="138"/>
      <c r="K74" s="139"/>
    </row>
    <row r="75" spans="1:11" ht="11.25" customHeight="1">
      <c r="A75" s="150" t="s">
        <v>564</v>
      </c>
      <c r="B75" s="697"/>
      <c r="C75" s="679"/>
      <c r="D75" s="681"/>
      <c r="E75" s="588" t="s">
        <v>565</v>
      </c>
      <c r="F75" s="589"/>
      <c r="G75" s="128"/>
      <c r="H75" s="138"/>
      <c r="I75" s="138"/>
      <c r="J75" s="138"/>
      <c r="K75" s="139"/>
    </row>
    <row r="76" spans="1:11" ht="21" customHeight="1">
      <c r="A76" s="150" t="s">
        <v>566</v>
      </c>
      <c r="B76" s="698"/>
      <c r="C76" s="588" t="s">
        <v>670</v>
      </c>
      <c r="D76" s="658"/>
      <c r="E76" s="588" t="s">
        <v>698</v>
      </c>
      <c r="F76" s="589"/>
      <c r="G76" s="128"/>
      <c r="H76" s="138"/>
      <c r="I76" s="138"/>
      <c r="J76" s="138"/>
      <c r="K76" s="139"/>
    </row>
    <row r="77" spans="1:11">
      <c r="A77" s="150" t="s">
        <v>567</v>
      </c>
      <c r="B77" s="655" t="s">
        <v>718</v>
      </c>
      <c r="C77" s="610"/>
      <c r="D77" s="611"/>
      <c r="E77" s="588" t="s">
        <v>719</v>
      </c>
      <c r="F77" s="621"/>
      <c r="G77" s="128"/>
      <c r="H77" s="138"/>
      <c r="I77" s="138"/>
      <c r="J77" s="138"/>
      <c r="K77" s="139"/>
    </row>
    <row r="78" spans="1:11" ht="33.75" customHeight="1">
      <c r="A78" s="150" t="s">
        <v>568</v>
      </c>
      <c r="B78" s="656"/>
      <c r="C78" s="616"/>
      <c r="D78" s="617"/>
      <c r="E78" s="588" t="s">
        <v>720</v>
      </c>
      <c r="F78" s="621"/>
      <c r="G78" s="128"/>
      <c r="H78" s="138"/>
      <c r="I78" s="138"/>
      <c r="J78" s="138"/>
      <c r="K78" s="139"/>
    </row>
    <row r="79" spans="1:11" ht="23.25" customHeight="1">
      <c r="A79" s="150" t="s">
        <v>569</v>
      </c>
      <c r="B79" s="657"/>
      <c r="C79" s="616"/>
      <c r="D79" s="617"/>
      <c r="E79" s="588" t="s">
        <v>570</v>
      </c>
      <c r="F79" s="621"/>
      <c r="G79" s="128"/>
      <c r="H79" s="138"/>
      <c r="I79" s="138"/>
      <c r="J79" s="138"/>
      <c r="K79" s="139"/>
    </row>
    <row r="80" spans="1:11" ht="12" customHeight="1">
      <c r="A80" s="151" t="s">
        <v>169</v>
      </c>
      <c r="B80" s="657"/>
      <c r="C80" s="616"/>
      <c r="D80" s="617"/>
      <c r="E80" s="588" t="s">
        <v>721</v>
      </c>
      <c r="F80" s="621"/>
      <c r="G80" s="128"/>
      <c r="H80" s="138"/>
      <c r="I80" s="138"/>
      <c r="J80" s="138"/>
      <c r="K80" s="139"/>
    </row>
    <row r="81" spans="1:13" ht="12" customHeight="1">
      <c r="A81" s="150" t="s">
        <v>171</v>
      </c>
      <c r="B81" s="657"/>
      <c r="C81" s="616"/>
      <c r="D81" s="617"/>
      <c r="E81" s="588" t="s">
        <v>722</v>
      </c>
      <c r="F81" s="621"/>
      <c r="G81" s="128"/>
      <c r="H81" s="138"/>
      <c r="I81" s="138"/>
      <c r="J81" s="138"/>
      <c r="K81" s="139"/>
    </row>
    <row r="82" spans="1:13" ht="12" customHeight="1">
      <c r="A82" s="150" t="s">
        <v>175</v>
      </c>
      <c r="B82" s="657"/>
      <c r="C82" s="616"/>
      <c r="D82" s="617"/>
      <c r="E82" s="588" t="s">
        <v>723</v>
      </c>
      <c r="F82" s="621"/>
      <c r="G82" s="128"/>
      <c r="H82" s="138"/>
      <c r="I82" s="138"/>
      <c r="J82" s="138"/>
      <c r="K82" s="139"/>
    </row>
    <row r="83" spans="1:13" ht="23.25" customHeight="1">
      <c r="A83" s="150" t="s">
        <v>177</v>
      </c>
      <c r="B83" s="657"/>
      <c r="C83" s="616"/>
      <c r="D83" s="617"/>
      <c r="E83" s="588" t="s">
        <v>724</v>
      </c>
      <c r="F83" s="621"/>
      <c r="G83" s="128"/>
      <c r="H83" s="138"/>
      <c r="I83" s="138"/>
      <c r="J83" s="138"/>
      <c r="K83" s="139"/>
    </row>
    <row r="84" spans="1:13" ht="12" customHeight="1">
      <c r="A84" s="150" t="s">
        <v>179</v>
      </c>
      <c r="B84" s="612"/>
      <c r="C84" s="613"/>
      <c r="D84" s="614"/>
      <c r="E84" s="588" t="s">
        <v>725</v>
      </c>
      <c r="F84" s="621"/>
      <c r="G84" s="128"/>
      <c r="H84" s="138"/>
      <c r="I84" s="138"/>
      <c r="J84" s="138"/>
      <c r="K84" s="139"/>
    </row>
    <row r="85" spans="1:13" ht="12" customHeight="1">
      <c r="A85" s="150" t="s">
        <v>180</v>
      </c>
      <c r="B85" s="609" t="s">
        <v>93</v>
      </c>
      <c r="C85" s="610"/>
      <c r="D85" s="611"/>
      <c r="E85" s="591" t="s">
        <v>94</v>
      </c>
      <c r="F85" s="629"/>
      <c r="G85" s="128"/>
      <c r="H85" s="138"/>
      <c r="I85" s="138"/>
      <c r="J85" s="138"/>
      <c r="K85" s="139"/>
    </row>
    <row r="86" spans="1:13" ht="23.25" customHeight="1">
      <c r="A86" s="150" t="s">
        <v>697</v>
      </c>
      <c r="B86" s="612"/>
      <c r="C86" s="613"/>
      <c r="D86" s="614"/>
      <c r="E86" s="591" t="s">
        <v>726</v>
      </c>
      <c r="F86" s="659"/>
      <c r="G86" s="128"/>
      <c r="H86" s="138"/>
      <c r="I86" s="138"/>
      <c r="J86" s="138"/>
      <c r="K86" s="139"/>
    </row>
    <row r="87" spans="1:13" ht="23.25" customHeight="1">
      <c r="A87" s="150" t="s">
        <v>696</v>
      </c>
      <c r="B87" s="609" t="s">
        <v>748</v>
      </c>
      <c r="C87" s="610"/>
      <c r="D87" s="611"/>
      <c r="E87" s="591" t="s">
        <v>749</v>
      </c>
      <c r="F87" s="629"/>
      <c r="G87" s="128"/>
      <c r="H87" s="138"/>
      <c r="I87" s="138"/>
      <c r="J87" s="138"/>
      <c r="K87" s="139"/>
    </row>
    <row r="88" spans="1:13" ht="23.25" customHeight="1">
      <c r="A88" s="150" t="s">
        <v>695</v>
      </c>
      <c r="B88" s="612"/>
      <c r="C88" s="613"/>
      <c r="D88" s="614"/>
      <c r="E88" s="591" t="s">
        <v>750</v>
      </c>
      <c r="F88" s="629"/>
      <c r="G88" s="128"/>
      <c r="H88" s="138"/>
      <c r="I88" s="138"/>
      <c r="J88" s="138"/>
      <c r="K88" s="139"/>
    </row>
    <row r="89" spans="1:13" ht="12" customHeight="1">
      <c r="A89" s="150" t="s">
        <v>694</v>
      </c>
      <c r="B89" s="609" t="s">
        <v>95</v>
      </c>
      <c r="C89" s="610"/>
      <c r="D89" s="611"/>
      <c r="E89" s="588" t="s">
        <v>96</v>
      </c>
      <c r="F89" s="598"/>
      <c r="G89" s="128"/>
      <c r="H89" s="138"/>
      <c r="I89" s="138"/>
      <c r="J89" s="138"/>
      <c r="K89" s="139"/>
    </row>
    <row r="90" spans="1:13" ht="12" customHeight="1">
      <c r="A90" s="150" t="s">
        <v>693</v>
      </c>
      <c r="B90" s="615"/>
      <c r="C90" s="616"/>
      <c r="D90" s="617"/>
      <c r="E90" s="588" t="s">
        <v>97</v>
      </c>
      <c r="F90" s="598"/>
      <c r="G90" s="128"/>
      <c r="H90" s="138"/>
      <c r="I90" s="138"/>
      <c r="J90" s="138"/>
      <c r="K90" s="139"/>
    </row>
    <row r="91" spans="1:13" ht="12" customHeight="1">
      <c r="A91" s="150" t="s">
        <v>692</v>
      </c>
      <c r="B91" s="615"/>
      <c r="C91" s="616"/>
      <c r="D91" s="617"/>
      <c r="E91" s="588" t="s">
        <v>98</v>
      </c>
      <c r="F91" s="598"/>
      <c r="G91" s="128"/>
      <c r="H91" s="138"/>
      <c r="I91" s="138"/>
      <c r="J91" s="138"/>
      <c r="K91" s="139"/>
    </row>
    <row r="92" spans="1:13" ht="12" customHeight="1">
      <c r="A92" s="150" t="s">
        <v>691</v>
      </c>
      <c r="B92" s="615"/>
      <c r="C92" s="616"/>
      <c r="D92" s="617"/>
      <c r="E92" s="588" t="s">
        <v>99</v>
      </c>
      <c r="F92" s="598"/>
      <c r="G92" s="128"/>
      <c r="H92" s="138"/>
      <c r="I92" s="138"/>
      <c r="J92" s="138"/>
      <c r="K92" s="139"/>
    </row>
    <row r="93" spans="1:13" ht="12" customHeight="1">
      <c r="A93" s="150" t="s">
        <v>690</v>
      </c>
      <c r="B93" s="615"/>
      <c r="C93" s="616"/>
      <c r="D93" s="617"/>
      <c r="E93" s="588" t="s">
        <v>100</v>
      </c>
      <c r="F93" s="598"/>
      <c r="G93" s="128"/>
      <c r="H93" s="138"/>
      <c r="I93" s="138"/>
      <c r="J93" s="138"/>
      <c r="K93" s="139"/>
    </row>
    <row r="94" spans="1:13" ht="12" customHeight="1">
      <c r="A94" s="150" t="s">
        <v>424</v>
      </c>
      <c r="B94" s="618"/>
      <c r="C94" s="613"/>
      <c r="D94" s="614"/>
      <c r="E94" s="588" t="s">
        <v>101</v>
      </c>
      <c r="F94" s="598"/>
      <c r="G94" s="128"/>
      <c r="H94" s="138"/>
      <c r="I94" s="138"/>
      <c r="J94" s="138"/>
      <c r="K94" s="139"/>
    </row>
    <row r="95" spans="1:13" ht="44.25" customHeight="1">
      <c r="A95" s="150" t="s">
        <v>425</v>
      </c>
      <c r="B95" s="655" t="s">
        <v>102</v>
      </c>
      <c r="C95" s="610"/>
      <c r="D95" s="611"/>
      <c r="E95" s="608" t="s">
        <v>103</v>
      </c>
      <c r="F95" s="674"/>
      <c r="G95" s="128"/>
      <c r="H95" s="138"/>
      <c r="I95" s="138"/>
      <c r="J95" s="138"/>
      <c r="K95" s="139"/>
    </row>
    <row r="96" spans="1:13" ht="11.25" customHeight="1">
      <c r="A96" s="150" t="s">
        <v>426</v>
      </c>
      <c r="B96" s="615"/>
      <c r="C96" s="616"/>
      <c r="D96" s="617"/>
      <c r="E96" s="588" t="s">
        <v>104</v>
      </c>
      <c r="F96" s="589"/>
      <c r="G96" s="128"/>
      <c r="H96" s="138"/>
      <c r="I96" s="138"/>
      <c r="J96" s="138"/>
      <c r="K96" s="139"/>
      <c r="M96" s="152" t="s">
        <v>105</v>
      </c>
    </row>
    <row r="97" spans="1:13" ht="23.25" customHeight="1">
      <c r="A97" s="150" t="s">
        <v>746</v>
      </c>
      <c r="B97" s="615"/>
      <c r="C97" s="616"/>
      <c r="D97" s="617"/>
      <c r="E97" s="588" t="s">
        <v>106</v>
      </c>
      <c r="F97" s="589"/>
      <c r="G97" s="128"/>
      <c r="H97" s="138"/>
      <c r="I97" s="138"/>
      <c r="J97" s="138"/>
      <c r="K97" s="139"/>
      <c r="M97" s="124"/>
    </row>
    <row r="98" spans="1:13" ht="23.25" customHeight="1" thickBot="1">
      <c r="A98" s="150" t="s">
        <v>747</v>
      </c>
      <c r="B98" s="618"/>
      <c r="C98" s="613"/>
      <c r="D98" s="614"/>
      <c r="E98" s="588" t="s">
        <v>107</v>
      </c>
      <c r="F98" s="589"/>
      <c r="G98" s="128"/>
      <c r="H98" s="138"/>
      <c r="I98" s="138"/>
      <c r="J98" s="138"/>
      <c r="K98" s="139"/>
      <c r="M98" s="152" t="s">
        <v>108</v>
      </c>
    </row>
    <row r="99" spans="1:13" ht="12" customHeight="1">
      <c r="A99" s="136">
        <v>5</v>
      </c>
      <c r="B99" s="624" t="s">
        <v>109</v>
      </c>
      <c r="C99" s="625"/>
      <c r="D99" s="625"/>
      <c r="E99" s="625"/>
      <c r="F99" s="625"/>
      <c r="G99" s="625"/>
      <c r="H99" s="625"/>
      <c r="I99" s="625"/>
      <c r="J99" s="625"/>
      <c r="K99" s="626"/>
    </row>
    <row r="100" spans="1:13" ht="12" customHeight="1">
      <c r="A100" s="153" t="s">
        <v>110</v>
      </c>
      <c r="B100" s="588" t="s">
        <v>111</v>
      </c>
      <c r="C100" s="675"/>
      <c r="D100" s="620"/>
      <c r="E100" s="591" t="s">
        <v>112</v>
      </c>
      <c r="F100" s="589"/>
      <c r="G100" s="128"/>
      <c r="H100" s="138"/>
      <c r="I100" s="138"/>
      <c r="J100" s="138"/>
      <c r="K100" s="139"/>
    </row>
    <row r="101" spans="1:13" ht="12" customHeight="1">
      <c r="A101" s="148" t="s">
        <v>113</v>
      </c>
      <c r="B101" s="676" t="s">
        <v>114</v>
      </c>
      <c r="C101" s="677"/>
      <c r="D101" s="678"/>
      <c r="E101" s="588" t="s">
        <v>115</v>
      </c>
      <c r="F101" s="589"/>
      <c r="G101" s="128"/>
      <c r="H101" s="138"/>
      <c r="I101" s="138"/>
      <c r="J101" s="138"/>
      <c r="K101" s="139"/>
    </row>
    <row r="102" spans="1:13" ht="12" customHeight="1">
      <c r="A102" s="148" t="s">
        <v>116</v>
      </c>
      <c r="B102" s="679"/>
      <c r="C102" s="680"/>
      <c r="D102" s="681"/>
      <c r="E102" s="591" t="s">
        <v>117</v>
      </c>
      <c r="F102" s="589"/>
      <c r="G102" s="128"/>
      <c r="H102" s="138"/>
      <c r="I102" s="138"/>
      <c r="J102" s="138"/>
      <c r="K102" s="139"/>
    </row>
    <row r="103" spans="1:13" ht="12" customHeight="1">
      <c r="A103" s="148" t="s">
        <v>118</v>
      </c>
      <c r="B103" s="619" t="s">
        <v>119</v>
      </c>
      <c r="C103" s="594"/>
      <c r="D103" s="595"/>
      <c r="E103" s="591" t="s">
        <v>120</v>
      </c>
      <c r="F103" s="589"/>
      <c r="G103" s="128"/>
      <c r="H103" s="138"/>
      <c r="I103" s="138"/>
      <c r="J103" s="138"/>
      <c r="K103" s="139"/>
    </row>
    <row r="104" spans="1:13" ht="12" customHeight="1">
      <c r="A104" s="153" t="s">
        <v>121</v>
      </c>
      <c r="B104" s="588"/>
      <c r="C104" s="594"/>
      <c r="D104" s="595"/>
      <c r="E104" s="588" t="s">
        <v>117</v>
      </c>
      <c r="F104" s="589"/>
      <c r="G104" s="128"/>
      <c r="H104" s="138"/>
      <c r="I104" s="138"/>
      <c r="J104" s="138"/>
      <c r="K104" s="139"/>
    </row>
    <row r="105" spans="1:13" ht="12" customHeight="1">
      <c r="A105" s="153" t="s">
        <v>122</v>
      </c>
      <c r="B105" s="619" t="s">
        <v>123</v>
      </c>
      <c r="C105" s="628"/>
      <c r="D105" s="595"/>
      <c r="E105" s="591" t="s">
        <v>124</v>
      </c>
      <c r="F105" s="589"/>
      <c r="G105" s="128"/>
      <c r="H105" s="138"/>
      <c r="I105" s="138"/>
      <c r="J105" s="138"/>
      <c r="K105" s="139"/>
    </row>
    <row r="106" spans="1:13" ht="12" customHeight="1">
      <c r="A106" s="153" t="s">
        <v>125</v>
      </c>
      <c r="B106" s="619" t="s">
        <v>126</v>
      </c>
      <c r="C106" s="594"/>
      <c r="D106" s="595"/>
      <c r="E106" s="591" t="s">
        <v>127</v>
      </c>
      <c r="F106" s="589"/>
      <c r="G106" s="128"/>
      <c r="H106" s="138"/>
      <c r="I106" s="138"/>
      <c r="J106" s="138"/>
      <c r="K106" s="139"/>
    </row>
    <row r="107" spans="1:13" ht="12" customHeight="1">
      <c r="A107" s="153" t="s">
        <v>128</v>
      </c>
      <c r="B107" s="588"/>
      <c r="C107" s="594"/>
      <c r="D107" s="595"/>
      <c r="E107" s="591" t="s">
        <v>129</v>
      </c>
      <c r="F107" s="589"/>
      <c r="G107" s="128"/>
      <c r="H107" s="138"/>
      <c r="I107" s="138"/>
      <c r="J107" s="138"/>
      <c r="K107" s="139"/>
    </row>
    <row r="108" spans="1:13" ht="12" customHeight="1">
      <c r="A108" s="153" t="s">
        <v>130</v>
      </c>
      <c r="B108" s="588"/>
      <c r="C108" s="594"/>
      <c r="D108" s="595"/>
      <c r="E108" s="591" t="s">
        <v>117</v>
      </c>
      <c r="F108" s="589"/>
      <c r="G108" s="128"/>
      <c r="H108" s="138"/>
      <c r="I108" s="138"/>
      <c r="J108" s="138"/>
      <c r="K108" s="139"/>
    </row>
    <row r="109" spans="1:13" ht="12" customHeight="1">
      <c r="A109" s="153" t="s">
        <v>131</v>
      </c>
      <c r="B109" s="588"/>
      <c r="C109" s="594"/>
      <c r="D109" s="595"/>
      <c r="E109" s="591" t="s">
        <v>132</v>
      </c>
      <c r="F109" s="589"/>
      <c r="G109" s="128"/>
      <c r="H109" s="138"/>
      <c r="I109" s="138"/>
      <c r="J109" s="138"/>
      <c r="K109" s="139"/>
    </row>
    <row r="110" spans="1:13" ht="12" customHeight="1">
      <c r="A110" s="153" t="s">
        <v>133</v>
      </c>
      <c r="B110" s="646" t="s">
        <v>134</v>
      </c>
      <c r="C110" s="619" t="s">
        <v>134</v>
      </c>
      <c r="D110" s="709"/>
      <c r="E110" s="591" t="s">
        <v>135</v>
      </c>
      <c r="F110" s="589"/>
      <c r="G110" s="128"/>
      <c r="H110" s="138"/>
      <c r="I110" s="138"/>
      <c r="J110" s="138"/>
      <c r="K110" s="139"/>
    </row>
    <row r="111" spans="1:13" ht="12" customHeight="1">
      <c r="A111" s="153" t="s">
        <v>136</v>
      </c>
      <c r="B111" s="646"/>
      <c r="C111" s="619"/>
      <c r="D111" s="709"/>
      <c r="E111" s="591" t="s">
        <v>137</v>
      </c>
      <c r="F111" s="620"/>
      <c r="G111" s="128"/>
      <c r="H111" s="138"/>
      <c r="I111" s="138"/>
      <c r="J111" s="138"/>
      <c r="K111" s="139"/>
    </row>
    <row r="112" spans="1:13" ht="12" customHeight="1">
      <c r="A112" s="153" t="s">
        <v>494</v>
      </c>
      <c r="B112" s="646"/>
      <c r="C112" s="619"/>
      <c r="D112" s="709"/>
      <c r="E112" s="591" t="s">
        <v>138</v>
      </c>
      <c r="F112" s="589"/>
      <c r="G112" s="128"/>
      <c r="H112" s="138"/>
      <c r="I112" s="138"/>
      <c r="J112" s="138"/>
      <c r="K112" s="139"/>
    </row>
    <row r="113" spans="1:11" ht="12" customHeight="1">
      <c r="A113" s="153" t="s">
        <v>139</v>
      </c>
      <c r="B113" s="646"/>
      <c r="C113" s="619"/>
      <c r="D113" s="709"/>
      <c r="E113" s="591" t="s">
        <v>117</v>
      </c>
      <c r="F113" s="589"/>
      <c r="G113" s="128"/>
      <c r="H113" s="138"/>
      <c r="I113" s="138"/>
      <c r="J113" s="138"/>
      <c r="K113" s="139"/>
    </row>
    <row r="114" spans="1:11" ht="12" customHeight="1">
      <c r="A114" s="153" t="s">
        <v>140</v>
      </c>
      <c r="B114" s="646"/>
      <c r="C114" s="619"/>
      <c r="D114" s="709"/>
      <c r="E114" s="608" t="s">
        <v>141</v>
      </c>
      <c r="F114" s="674"/>
      <c r="G114" s="154"/>
      <c r="H114" s="138"/>
      <c r="I114" s="138"/>
      <c r="J114" s="138"/>
      <c r="K114" s="139"/>
    </row>
    <row r="115" spans="1:11" ht="11.25" customHeight="1">
      <c r="A115" s="153" t="s">
        <v>142</v>
      </c>
      <c r="B115" s="646"/>
      <c r="C115" s="619" t="s">
        <v>143</v>
      </c>
      <c r="D115" s="595"/>
      <c r="E115" s="591" t="s">
        <v>144</v>
      </c>
      <c r="F115" s="589"/>
      <c r="G115" s="128"/>
      <c r="H115" s="138"/>
      <c r="I115" s="138"/>
      <c r="J115" s="138"/>
      <c r="K115" s="139"/>
    </row>
    <row r="116" spans="1:11" ht="11.25" customHeight="1">
      <c r="A116" s="153" t="s">
        <v>145</v>
      </c>
      <c r="B116" s="646"/>
      <c r="C116" s="701" t="s">
        <v>146</v>
      </c>
      <c r="D116" s="706"/>
      <c r="E116" s="591" t="s">
        <v>147</v>
      </c>
      <c r="F116" s="589"/>
      <c r="G116" s="128"/>
      <c r="H116" s="138"/>
      <c r="I116" s="138"/>
      <c r="J116" s="138"/>
      <c r="K116" s="139"/>
    </row>
    <row r="117" spans="1:11" ht="11.25" customHeight="1">
      <c r="A117" s="153" t="s">
        <v>148</v>
      </c>
      <c r="B117" s="646"/>
      <c r="C117" s="707"/>
      <c r="D117" s="708"/>
      <c r="E117" s="591" t="s">
        <v>149</v>
      </c>
      <c r="F117" s="620"/>
      <c r="G117" s="128"/>
      <c r="H117" s="138"/>
      <c r="I117" s="138"/>
      <c r="J117" s="138"/>
      <c r="K117" s="139"/>
    </row>
    <row r="118" spans="1:11" ht="12" customHeight="1">
      <c r="A118" s="153" t="s">
        <v>150</v>
      </c>
      <c r="B118" s="646"/>
      <c r="C118" s="619" t="s">
        <v>151</v>
      </c>
      <c r="D118" s="595"/>
      <c r="E118" s="591" t="s">
        <v>152</v>
      </c>
      <c r="F118" s="589"/>
      <c r="G118" s="128"/>
      <c r="H118" s="138"/>
      <c r="I118" s="138"/>
      <c r="J118" s="138"/>
      <c r="K118" s="139"/>
    </row>
    <row r="119" spans="1:11" ht="12" customHeight="1">
      <c r="A119" s="153" t="s">
        <v>557</v>
      </c>
      <c r="B119" s="646"/>
      <c r="C119" s="605"/>
      <c r="D119" s="595"/>
      <c r="E119" s="591" t="s">
        <v>678</v>
      </c>
      <c r="F119" s="589"/>
      <c r="G119" s="128"/>
      <c r="H119" s="138"/>
      <c r="I119" s="138"/>
      <c r="J119" s="138"/>
      <c r="K119" s="139"/>
    </row>
    <row r="120" spans="1:11" ht="12" customHeight="1">
      <c r="A120" s="143" t="s">
        <v>153</v>
      </c>
      <c r="B120" s="646"/>
      <c r="C120" s="605"/>
      <c r="D120" s="595"/>
      <c r="E120" s="591" t="s">
        <v>679</v>
      </c>
      <c r="F120" s="589"/>
      <c r="G120" s="128"/>
      <c r="H120" s="138"/>
      <c r="I120" s="138"/>
      <c r="J120" s="138"/>
      <c r="K120" s="139"/>
    </row>
    <row r="121" spans="1:11" ht="12" customHeight="1">
      <c r="A121" s="143" t="s">
        <v>154</v>
      </c>
      <c r="B121" s="646"/>
      <c r="C121" s="605"/>
      <c r="D121" s="595"/>
      <c r="E121" s="591" t="s">
        <v>680</v>
      </c>
      <c r="F121" s="589"/>
      <c r="G121" s="128"/>
      <c r="H121" s="138"/>
      <c r="I121" s="138"/>
      <c r="J121" s="138"/>
      <c r="K121" s="139"/>
    </row>
    <row r="122" spans="1:11" ht="12" customHeight="1">
      <c r="A122" s="143" t="s">
        <v>155</v>
      </c>
      <c r="B122" s="646"/>
      <c r="C122" s="605"/>
      <c r="D122" s="595"/>
      <c r="E122" s="591" t="s">
        <v>117</v>
      </c>
      <c r="F122" s="589"/>
      <c r="G122" s="128"/>
      <c r="H122" s="138"/>
      <c r="I122" s="138"/>
      <c r="J122" s="138"/>
      <c r="K122" s="139"/>
    </row>
    <row r="123" spans="1:11" ht="12" customHeight="1">
      <c r="A123" s="143" t="s">
        <v>156</v>
      </c>
      <c r="B123" s="646" t="s">
        <v>157</v>
      </c>
      <c r="C123" s="588" t="s">
        <v>158</v>
      </c>
      <c r="D123" s="595"/>
      <c r="E123" s="591" t="s">
        <v>159</v>
      </c>
      <c r="F123" s="589"/>
      <c r="G123" s="128"/>
      <c r="H123" s="138"/>
      <c r="I123" s="138"/>
      <c r="J123" s="138"/>
      <c r="K123" s="139"/>
    </row>
    <row r="124" spans="1:11" ht="12" customHeight="1">
      <c r="A124" s="143" t="s">
        <v>160</v>
      </c>
      <c r="B124" s="646"/>
      <c r="C124" s="605"/>
      <c r="D124" s="595"/>
      <c r="E124" s="588" t="s">
        <v>161</v>
      </c>
      <c r="F124" s="589"/>
      <c r="G124" s="128"/>
      <c r="H124" s="138"/>
      <c r="I124" s="138"/>
      <c r="J124" s="138"/>
      <c r="K124" s="139"/>
    </row>
    <row r="125" spans="1:11" ht="12" customHeight="1">
      <c r="A125" s="143" t="s">
        <v>162</v>
      </c>
      <c r="B125" s="646"/>
      <c r="C125" s="605"/>
      <c r="D125" s="595"/>
      <c r="E125" s="590" t="s">
        <v>163</v>
      </c>
      <c r="F125" s="589"/>
      <c r="G125" s="128"/>
      <c r="H125" s="138"/>
      <c r="I125" s="138"/>
      <c r="J125" s="138"/>
      <c r="K125" s="139"/>
    </row>
    <row r="126" spans="1:11" ht="12" customHeight="1">
      <c r="A126" s="143" t="s">
        <v>164</v>
      </c>
      <c r="B126" s="646"/>
      <c r="C126" s="588" t="s">
        <v>165</v>
      </c>
      <c r="D126" s="595"/>
      <c r="E126" s="592" t="s">
        <v>166</v>
      </c>
      <c r="F126" s="589"/>
      <c r="G126" s="128"/>
      <c r="H126" s="138"/>
      <c r="I126" s="138"/>
      <c r="J126" s="138"/>
      <c r="K126" s="139"/>
    </row>
    <row r="127" spans="1:11" ht="12" customHeight="1">
      <c r="A127" s="143" t="s">
        <v>167</v>
      </c>
      <c r="B127" s="646"/>
      <c r="C127" s="588"/>
      <c r="D127" s="595"/>
      <c r="E127" s="592" t="s">
        <v>168</v>
      </c>
      <c r="F127" s="589"/>
      <c r="G127" s="128"/>
      <c r="H127" s="138"/>
      <c r="I127" s="138"/>
      <c r="J127" s="138"/>
      <c r="K127" s="139"/>
    </row>
    <row r="128" spans="1:11" ht="12" customHeight="1">
      <c r="A128" s="143" t="s">
        <v>169</v>
      </c>
      <c r="B128" s="646"/>
      <c r="C128" s="588"/>
      <c r="D128" s="595"/>
      <c r="E128" s="593" t="s">
        <v>170</v>
      </c>
      <c r="F128" s="589"/>
      <c r="G128" s="128"/>
      <c r="H128" s="138"/>
      <c r="I128" s="138"/>
      <c r="J128" s="138"/>
      <c r="K128" s="139"/>
    </row>
    <row r="129" spans="1:11" ht="12" customHeight="1">
      <c r="A129" s="143" t="s">
        <v>171</v>
      </c>
      <c r="B129" s="646" t="s">
        <v>172</v>
      </c>
      <c r="C129" s="588" t="s">
        <v>173</v>
      </c>
      <c r="D129" s="595"/>
      <c r="E129" s="591" t="s">
        <v>174</v>
      </c>
      <c r="F129" s="589"/>
      <c r="G129" s="128"/>
      <c r="H129" s="138"/>
      <c r="I129" s="138"/>
      <c r="J129" s="138"/>
      <c r="K129" s="139"/>
    </row>
    <row r="130" spans="1:11" ht="12" customHeight="1">
      <c r="A130" s="143" t="s">
        <v>175</v>
      </c>
      <c r="B130" s="646"/>
      <c r="C130" s="605"/>
      <c r="D130" s="595"/>
      <c r="E130" s="588" t="s">
        <v>176</v>
      </c>
      <c r="F130" s="589"/>
      <c r="G130" s="128"/>
      <c r="H130" s="138"/>
      <c r="I130" s="138"/>
      <c r="J130" s="138"/>
      <c r="K130" s="139"/>
    </row>
    <row r="131" spans="1:11" ht="12" customHeight="1">
      <c r="A131" s="143" t="s">
        <v>177</v>
      </c>
      <c r="B131" s="647"/>
      <c r="C131" s="588" t="s">
        <v>178</v>
      </c>
      <c r="D131" s="595"/>
      <c r="E131" s="591" t="s">
        <v>710</v>
      </c>
      <c r="F131" s="589"/>
      <c r="G131" s="128"/>
      <c r="H131" s="138"/>
      <c r="I131" s="138"/>
      <c r="J131" s="138"/>
      <c r="K131" s="139"/>
    </row>
    <row r="132" spans="1:11" ht="12" customHeight="1">
      <c r="A132" s="143" t="s">
        <v>179</v>
      </c>
      <c r="B132" s="647"/>
      <c r="C132" s="605"/>
      <c r="D132" s="595"/>
      <c r="E132" s="588" t="s">
        <v>681</v>
      </c>
      <c r="F132" s="589"/>
      <c r="G132" s="128"/>
      <c r="H132" s="138"/>
      <c r="I132" s="138"/>
      <c r="J132" s="138"/>
      <c r="K132" s="139"/>
    </row>
    <row r="133" spans="1:11" ht="12" customHeight="1">
      <c r="A133" s="143" t="s">
        <v>180</v>
      </c>
      <c r="B133" s="647"/>
      <c r="C133" s="605"/>
      <c r="D133" s="595"/>
      <c r="E133" s="588" t="s">
        <v>682</v>
      </c>
      <c r="F133" s="589"/>
      <c r="G133" s="128"/>
      <c r="H133" s="138"/>
      <c r="I133" s="138"/>
      <c r="J133" s="138"/>
      <c r="K133" s="139"/>
    </row>
    <row r="134" spans="1:11" ht="23.25" customHeight="1">
      <c r="A134" s="143" t="s">
        <v>181</v>
      </c>
      <c r="B134" s="647"/>
      <c r="C134" s="605"/>
      <c r="D134" s="595"/>
      <c r="E134" s="591" t="s">
        <v>683</v>
      </c>
      <c r="F134" s="589"/>
      <c r="G134" s="128"/>
      <c r="H134" s="138"/>
      <c r="I134" s="138"/>
      <c r="J134" s="138"/>
      <c r="K134" s="139"/>
    </row>
    <row r="135" spans="1:11" ht="12" customHeight="1">
      <c r="A135" s="143" t="s">
        <v>182</v>
      </c>
      <c r="B135" s="647"/>
      <c r="C135" s="605"/>
      <c r="D135" s="595"/>
      <c r="E135" s="588" t="s">
        <v>183</v>
      </c>
      <c r="F135" s="589"/>
      <c r="G135" s="128"/>
      <c r="H135" s="138"/>
      <c r="I135" s="138"/>
      <c r="J135" s="138"/>
      <c r="K135" s="139"/>
    </row>
    <row r="136" spans="1:11" ht="12" customHeight="1">
      <c r="A136" s="143" t="s">
        <v>184</v>
      </c>
      <c r="B136" s="647"/>
      <c r="C136" s="605"/>
      <c r="D136" s="595"/>
      <c r="E136" s="588" t="s">
        <v>185</v>
      </c>
      <c r="F136" s="589"/>
      <c r="G136" s="128"/>
      <c r="H136" s="138"/>
      <c r="I136" s="138"/>
      <c r="J136" s="138"/>
      <c r="K136" s="139"/>
    </row>
    <row r="137" spans="1:11" ht="12" customHeight="1">
      <c r="A137" s="143" t="s">
        <v>186</v>
      </c>
      <c r="B137" s="647"/>
      <c r="C137" s="588" t="s">
        <v>187</v>
      </c>
      <c r="D137" s="595"/>
      <c r="E137" s="588" t="s">
        <v>188</v>
      </c>
      <c r="F137" s="589"/>
      <c r="G137" s="128"/>
      <c r="H137" s="138"/>
      <c r="I137" s="138"/>
      <c r="J137" s="138"/>
      <c r="K137" s="139"/>
    </row>
    <row r="138" spans="1:11" ht="12" customHeight="1">
      <c r="A138" s="143" t="s">
        <v>189</v>
      </c>
      <c r="B138" s="647"/>
      <c r="C138" s="605"/>
      <c r="D138" s="595"/>
      <c r="E138" s="588" t="s">
        <v>190</v>
      </c>
      <c r="F138" s="589"/>
      <c r="G138" s="128"/>
      <c r="H138" s="138"/>
      <c r="I138" s="138"/>
      <c r="J138" s="138"/>
      <c r="K138" s="139"/>
    </row>
    <row r="139" spans="1:11" ht="12.75" customHeight="1" thickBot="1">
      <c r="A139" s="155" t="s">
        <v>191</v>
      </c>
      <c r="B139" s="648"/>
      <c r="C139" s="606"/>
      <c r="D139" s="607"/>
      <c r="E139" s="660" t="s">
        <v>192</v>
      </c>
      <c r="F139" s="623"/>
      <c r="G139" s="145"/>
      <c r="H139" s="146"/>
      <c r="I139" s="146"/>
      <c r="J139" s="146"/>
      <c r="K139" s="147"/>
    </row>
    <row r="140" spans="1:11" ht="12" customHeight="1">
      <c r="A140" s="136">
        <v>6</v>
      </c>
      <c r="B140" s="624" t="s">
        <v>193</v>
      </c>
      <c r="C140" s="625"/>
      <c r="D140" s="625"/>
      <c r="E140" s="625"/>
      <c r="F140" s="625"/>
      <c r="G140" s="625"/>
      <c r="H140" s="625"/>
      <c r="I140" s="625"/>
      <c r="J140" s="625"/>
      <c r="K140" s="626"/>
    </row>
    <row r="141" spans="1:11" ht="12" customHeight="1">
      <c r="A141" s="141" t="s">
        <v>194</v>
      </c>
      <c r="B141" s="646" t="s">
        <v>195</v>
      </c>
      <c r="C141" s="608" t="s">
        <v>196</v>
      </c>
      <c r="D141" s="595"/>
      <c r="E141" s="591" t="s">
        <v>197</v>
      </c>
      <c r="F141" s="589"/>
      <c r="G141" s="128"/>
      <c r="H141" s="138"/>
      <c r="I141" s="138"/>
      <c r="J141" s="138"/>
      <c r="K141" s="139"/>
    </row>
    <row r="142" spans="1:11" ht="12" customHeight="1">
      <c r="A142" s="141" t="s">
        <v>470</v>
      </c>
      <c r="B142" s="646"/>
      <c r="C142" s="608"/>
      <c r="D142" s="595"/>
      <c r="E142" s="591" t="s">
        <v>198</v>
      </c>
      <c r="F142" s="589"/>
      <c r="G142" s="128"/>
      <c r="H142" s="138"/>
      <c r="I142" s="138"/>
      <c r="J142" s="138"/>
      <c r="K142" s="139"/>
    </row>
    <row r="143" spans="1:11" ht="21" customHeight="1">
      <c r="A143" s="141" t="s">
        <v>199</v>
      </c>
      <c r="B143" s="647"/>
      <c r="C143" s="588" t="s">
        <v>200</v>
      </c>
      <c r="D143" s="595"/>
      <c r="E143" s="608" t="s">
        <v>201</v>
      </c>
      <c r="F143" s="589"/>
      <c r="G143" s="128"/>
      <c r="H143" s="138"/>
      <c r="I143" s="138"/>
      <c r="J143" s="138"/>
      <c r="K143" s="139"/>
    </row>
    <row r="144" spans="1:11" ht="12" customHeight="1">
      <c r="A144" s="141" t="s">
        <v>475</v>
      </c>
      <c r="B144" s="647"/>
      <c r="C144" s="588"/>
      <c r="D144" s="595"/>
      <c r="E144" s="608" t="s">
        <v>202</v>
      </c>
      <c r="F144" s="589"/>
      <c r="G144" s="128"/>
      <c r="H144" s="138"/>
      <c r="I144" s="138"/>
      <c r="J144" s="138"/>
      <c r="K144" s="139"/>
    </row>
    <row r="145" spans="1:11" ht="11.25" customHeight="1">
      <c r="A145" s="143" t="s">
        <v>454</v>
      </c>
      <c r="B145" s="588" t="s">
        <v>203</v>
      </c>
      <c r="C145" s="594"/>
      <c r="D145" s="595"/>
      <c r="E145" s="591" t="s">
        <v>204</v>
      </c>
      <c r="F145" s="589"/>
      <c r="G145" s="128"/>
      <c r="H145" s="138"/>
      <c r="I145" s="138"/>
      <c r="J145" s="138"/>
      <c r="K145" s="139"/>
    </row>
    <row r="146" spans="1:11" ht="11.25" customHeight="1">
      <c r="A146" s="143" t="s">
        <v>205</v>
      </c>
      <c r="B146" s="602" t="s">
        <v>206</v>
      </c>
      <c r="C146" s="588" t="s">
        <v>207</v>
      </c>
      <c r="D146" s="595"/>
      <c r="E146" s="591" t="s">
        <v>208</v>
      </c>
      <c r="F146" s="589"/>
      <c r="G146" s="128"/>
      <c r="H146" s="138"/>
      <c r="I146" s="138"/>
      <c r="J146" s="138"/>
      <c r="K146" s="139"/>
    </row>
    <row r="147" spans="1:11" ht="12" customHeight="1">
      <c r="A147" s="143" t="s">
        <v>209</v>
      </c>
      <c r="B147" s="603"/>
      <c r="C147" s="605"/>
      <c r="D147" s="595"/>
      <c r="E147" s="591" t="s">
        <v>210</v>
      </c>
      <c r="F147" s="589"/>
      <c r="G147" s="128"/>
      <c r="H147" s="138"/>
      <c r="I147" s="138"/>
      <c r="J147" s="138"/>
      <c r="K147" s="139"/>
    </row>
    <row r="148" spans="1:11" ht="12" customHeight="1">
      <c r="A148" s="143" t="s">
        <v>211</v>
      </c>
      <c r="B148" s="603"/>
      <c r="C148" s="588" t="s">
        <v>212</v>
      </c>
      <c r="D148" s="595"/>
      <c r="E148" s="590" t="s">
        <v>213</v>
      </c>
      <c r="F148" s="589"/>
      <c r="G148" s="128"/>
      <c r="H148" s="138"/>
      <c r="I148" s="138"/>
      <c r="J148" s="138"/>
      <c r="K148" s="139"/>
    </row>
    <row r="149" spans="1:11" ht="12" customHeight="1" thickBot="1">
      <c r="A149" s="144" t="s">
        <v>214</v>
      </c>
      <c r="B149" s="604"/>
      <c r="C149" s="606"/>
      <c r="D149" s="607"/>
      <c r="E149" s="661" t="s">
        <v>210</v>
      </c>
      <c r="F149" s="623"/>
      <c r="G149" s="145"/>
      <c r="H149" s="146"/>
      <c r="I149" s="146"/>
      <c r="J149" s="146"/>
      <c r="K149" s="147"/>
    </row>
    <row r="150" spans="1:11" ht="11.25" customHeight="1">
      <c r="A150" s="156">
        <v>7</v>
      </c>
      <c r="B150" s="643" t="s">
        <v>215</v>
      </c>
      <c r="C150" s="644"/>
      <c r="D150" s="644"/>
      <c r="E150" s="644"/>
      <c r="F150" s="644"/>
      <c r="G150" s="644"/>
      <c r="H150" s="644"/>
      <c r="I150" s="644"/>
      <c r="J150" s="644"/>
      <c r="K150" s="645"/>
    </row>
    <row r="151" spans="1:11" ht="12" customHeight="1">
      <c r="A151" s="141"/>
      <c r="B151" s="596"/>
      <c r="C151" s="597"/>
      <c r="D151" s="597"/>
      <c r="E151" s="597"/>
      <c r="F151" s="598"/>
      <c r="G151" s="128"/>
      <c r="H151" s="138"/>
      <c r="I151" s="138"/>
      <c r="J151" s="138"/>
      <c r="K151" s="139"/>
    </row>
    <row r="152" spans="1:11" ht="12" customHeight="1">
      <c r="A152" s="141"/>
      <c r="B152" s="596"/>
      <c r="C152" s="597"/>
      <c r="D152" s="597"/>
      <c r="E152" s="597"/>
      <c r="F152" s="598"/>
      <c r="G152" s="128"/>
      <c r="H152" s="138"/>
      <c r="I152" s="138"/>
      <c r="J152" s="138"/>
      <c r="K152" s="139"/>
    </row>
    <row r="153" spans="1:11" ht="12" customHeight="1" thickBot="1">
      <c r="A153" s="144"/>
      <c r="B153" s="599"/>
      <c r="C153" s="600"/>
      <c r="D153" s="600"/>
      <c r="E153" s="600"/>
      <c r="F153" s="601"/>
      <c r="G153" s="145"/>
      <c r="H153" s="146"/>
      <c r="I153" s="146"/>
      <c r="J153" s="146"/>
      <c r="K153" s="147"/>
    </row>
    <row r="154" spans="1:11" ht="12" customHeight="1">
      <c r="A154" s="720" t="s">
        <v>740</v>
      </c>
      <c r="B154" s="721"/>
      <c r="C154" s="721"/>
      <c r="D154" s="721"/>
      <c r="E154" s="721"/>
      <c r="F154" s="721"/>
      <c r="G154" s="721"/>
      <c r="H154" s="721"/>
      <c r="I154" s="721"/>
      <c r="J154" s="721"/>
      <c r="K154" s="722"/>
    </row>
    <row r="155" spans="1:11" ht="12" customHeight="1">
      <c r="A155" s="723" t="s">
        <v>741</v>
      </c>
      <c r="B155" s="724"/>
      <c r="C155" s="724"/>
      <c r="D155" s="724"/>
      <c r="E155" s="724"/>
      <c r="F155" s="724"/>
      <c r="G155" s="724"/>
      <c r="H155" s="724"/>
      <c r="I155" s="724"/>
      <c r="J155" s="724"/>
      <c r="K155" s="725"/>
    </row>
    <row r="156" spans="1:11" ht="12" customHeight="1" thickBot="1">
      <c r="A156" s="157" t="s">
        <v>752</v>
      </c>
      <c r="B156" s="158" t="s">
        <v>751</v>
      </c>
      <c r="C156" s="159"/>
      <c r="D156" s="160" t="s">
        <v>752</v>
      </c>
      <c r="E156" s="158" t="s">
        <v>269</v>
      </c>
      <c r="F156" s="159"/>
      <c r="G156" s="159"/>
      <c r="H156" s="159"/>
      <c r="I156" s="159"/>
      <c r="J156" s="159"/>
      <c r="K156" s="161"/>
    </row>
    <row r="157" spans="1:11" ht="12" customHeight="1">
      <c r="A157" s="641" t="s">
        <v>216</v>
      </c>
      <c r="B157" s="642"/>
      <c r="C157" s="642"/>
      <c r="D157" s="642"/>
      <c r="E157" s="162"/>
      <c r="F157" s="162"/>
      <c r="G157" s="162"/>
      <c r="H157" s="162"/>
      <c r="I157" s="162"/>
      <c r="J157" s="162"/>
      <c r="K157" s="163"/>
    </row>
    <row r="158" spans="1:11" ht="21" customHeight="1">
      <c r="A158" s="164" t="s">
        <v>434</v>
      </c>
      <c r="B158" s="585" t="s">
        <v>217</v>
      </c>
      <c r="C158" s="586"/>
      <c r="D158" s="585" t="s">
        <v>218</v>
      </c>
      <c r="E158" s="586"/>
      <c r="F158" s="585" t="s">
        <v>219</v>
      </c>
      <c r="G158" s="587"/>
      <c r="H158" s="587"/>
      <c r="I158" s="587"/>
      <c r="J158" s="586"/>
      <c r="K158" s="165" t="s">
        <v>220</v>
      </c>
    </row>
    <row r="159" spans="1:11" ht="21" customHeight="1">
      <c r="A159" s="166"/>
      <c r="B159" s="582"/>
      <c r="C159" s="583"/>
      <c r="D159" s="582"/>
      <c r="E159" s="583"/>
      <c r="F159" s="582"/>
      <c r="G159" s="584"/>
      <c r="H159" s="584"/>
      <c r="I159" s="584"/>
      <c r="J159" s="583"/>
      <c r="K159" s="167"/>
    </row>
    <row r="160" spans="1:11" ht="21" customHeight="1">
      <c r="A160" s="166"/>
      <c r="B160" s="582"/>
      <c r="C160" s="583"/>
      <c r="D160" s="582"/>
      <c r="E160" s="583"/>
      <c r="F160" s="582"/>
      <c r="G160" s="584"/>
      <c r="H160" s="584"/>
      <c r="I160" s="584"/>
      <c r="J160" s="584"/>
      <c r="K160" s="167"/>
    </row>
    <row r="161" spans="1:11" ht="21" customHeight="1">
      <c r="A161" s="166"/>
      <c r="B161" s="582"/>
      <c r="C161" s="583"/>
      <c r="D161" s="582"/>
      <c r="E161" s="583"/>
      <c r="F161" s="582"/>
      <c r="G161" s="584"/>
      <c r="H161" s="584"/>
      <c r="I161" s="584"/>
      <c r="J161" s="584"/>
      <c r="K161" s="167"/>
    </row>
    <row r="162" spans="1:11" ht="19.5" customHeight="1">
      <c r="A162" s="166"/>
      <c r="B162" s="582"/>
      <c r="C162" s="583"/>
      <c r="D162" s="582"/>
      <c r="E162" s="583"/>
      <c r="F162" s="582"/>
      <c r="G162" s="584"/>
      <c r="H162" s="584"/>
      <c r="I162" s="584"/>
      <c r="J162" s="584"/>
      <c r="K162" s="167"/>
    </row>
    <row r="163" spans="1:11" ht="19.5" customHeight="1">
      <c r="A163" s="166"/>
      <c r="B163" s="582"/>
      <c r="C163" s="583"/>
      <c r="D163" s="582"/>
      <c r="E163" s="583"/>
      <c r="F163" s="582"/>
      <c r="G163" s="584"/>
      <c r="H163" s="584"/>
      <c r="I163" s="584"/>
      <c r="J163" s="584"/>
      <c r="K163" s="167"/>
    </row>
    <row r="164" spans="1:11" ht="21" customHeight="1">
      <c r="A164" s="166"/>
      <c r="B164" s="582"/>
      <c r="C164" s="583"/>
      <c r="D164" s="582"/>
      <c r="E164" s="583"/>
      <c r="F164" s="582"/>
      <c r="G164" s="584"/>
      <c r="H164" s="584"/>
      <c r="I164" s="584"/>
      <c r="J164" s="584"/>
      <c r="K164" s="167"/>
    </row>
    <row r="165" spans="1:11" ht="21" customHeight="1">
      <c r="A165" s="166"/>
      <c r="B165" s="582"/>
      <c r="C165" s="583"/>
      <c r="D165" s="582"/>
      <c r="E165" s="583"/>
      <c r="F165" s="582"/>
      <c r="G165" s="584"/>
      <c r="H165" s="584"/>
      <c r="I165" s="584"/>
      <c r="J165" s="584"/>
      <c r="K165" s="167"/>
    </row>
    <row r="166" spans="1:11" ht="19.5" customHeight="1">
      <c r="A166" s="166"/>
      <c r="B166" s="582"/>
      <c r="C166" s="583"/>
      <c r="D166" s="582"/>
      <c r="E166" s="583"/>
      <c r="F166" s="582"/>
      <c r="G166" s="584"/>
      <c r="H166" s="584"/>
      <c r="I166" s="584"/>
      <c r="J166" s="584"/>
      <c r="K166" s="167"/>
    </row>
    <row r="167" spans="1:11" ht="19.5" customHeight="1">
      <c r="A167" s="166"/>
      <c r="B167" s="582"/>
      <c r="C167" s="583"/>
      <c r="D167" s="582"/>
      <c r="E167" s="583"/>
      <c r="F167" s="582"/>
      <c r="G167" s="584"/>
      <c r="H167" s="584"/>
      <c r="I167" s="584"/>
      <c r="J167" s="584"/>
      <c r="K167" s="167"/>
    </row>
    <row r="168" spans="1:11" ht="19.5" customHeight="1" thickBot="1">
      <c r="A168" s="168"/>
      <c r="B168" s="726"/>
      <c r="C168" s="728"/>
      <c r="D168" s="726"/>
      <c r="E168" s="728"/>
      <c r="F168" s="726"/>
      <c r="G168" s="727"/>
      <c r="H168" s="727"/>
      <c r="I168" s="727"/>
      <c r="J168" s="727"/>
      <c r="K168" s="169"/>
    </row>
    <row r="170" spans="1:11" ht="11.25" customHeight="1">
      <c r="A170" s="649" t="s">
        <v>221</v>
      </c>
      <c r="B170" s="650"/>
      <c r="C170" s="650"/>
      <c r="D170" s="650"/>
      <c r="E170" s="650"/>
      <c r="F170" s="650"/>
      <c r="G170" s="650"/>
      <c r="H170" s="650"/>
      <c r="I170" s="650"/>
      <c r="J170" s="650"/>
      <c r="K170" s="650"/>
    </row>
    <row r="171" spans="1:11">
      <c r="A171" s="170" t="s">
        <v>222</v>
      </c>
      <c r="B171" s="640" t="s">
        <v>223</v>
      </c>
      <c r="C171" s="640"/>
      <c r="D171" s="640"/>
      <c r="E171" s="640"/>
      <c r="F171" s="640"/>
      <c r="G171" s="640"/>
      <c r="H171" s="640"/>
      <c r="I171" s="640"/>
      <c r="J171" s="640"/>
      <c r="K171" s="640"/>
    </row>
    <row r="172" spans="1:11">
      <c r="A172" s="170" t="s">
        <v>224</v>
      </c>
      <c r="B172" s="640" t="s">
        <v>225</v>
      </c>
      <c r="C172" s="640"/>
      <c r="D172" s="640"/>
      <c r="E172" s="640"/>
      <c r="F172" s="640"/>
      <c r="G172" s="640"/>
      <c r="H172" s="640"/>
      <c r="I172" s="640"/>
      <c r="J172" s="640"/>
      <c r="K172" s="640"/>
    </row>
    <row r="173" spans="1:11" ht="31.5" customHeight="1">
      <c r="A173" s="170" t="s">
        <v>226</v>
      </c>
      <c r="B173" s="640" t="s">
        <v>684</v>
      </c>
      <c r="C173" s="640"/>
      <c r="D173" s="640"/>
      <c r="E173" s="640"/>
      <c r="F173" s="640"/>
      <c r="G173" s="640"/>
      <c r="H173" s="640"/>
      <c r="I173" s="640"/>
      <c r="J173" s="640"/>
      <c r="K173" s="640"/>
    </row>
    <row r="174" spans="1:11">
      <c r="A174" s="170" t="s">
        <v>227</v>
      </c>
      <c r="B174" s="640" t="s">
        <v>228</v>
      </c>
      <c r="C174" s="640"/>
      <c r="D174" s="640"/>
      <c r="E174" s="640"/>
      <c r="F174" s="640"/>
      <c r="G174" s="640"/>
      <c r="H174" s="640"/>
      <c r="I174" s="640"/>
      <c r="J174" s="640"/>
      <c r="K174" s="640"/>
    </row>
    <row r="175" spans="1:11">
      <c r="A175" s="170" t="s">
        <v>229</v>
      </c>
      <c r="B175" s="640" t="s">
        <v>230</v>
      </c>
      <c r="C175" s="640"/>
      <c r="D175" s="640"/>
      <c r="E175" s="640"/>
      <c r="F175" s="640"/>
      <c r="G175" s="640"/>
      <c r="H175" s="640"/>
      <c r="I175" s="640"/>
      <c r="J175" s="640"/>
      <c r="K175" s="640"/>
    </row>
    <row r="176" spans="1:11" ht="21" customHeight="1">
      <c r="A176" s="170" t="s">
        <v>231</v>
      </c>
      <c r="B176" s="640" t="s">
        <v>232</v>
      </c>
      <c r="C176" s="640"/>
      <c r="D176" s="640"/>
      <c r="E176" s="640"/>
      <c r="F176" s="640"/>
      <c r="G176" s="640"/>
      <c r="H176" s="640"/>
      <c r="I176" s="640"/>
      <c r="J176" s="640"/>
      <c r="K176" s="640"/>
    </row>
    <row r="177" spans="1:11" ht="11.25" customHeight="1">
      <c r="A177" s="170" t="s">
        <v>233</v>
      </c>
      <c r="B177" s="640" t="s">
        <v>73</v>
      </c>
      <c r="C177" s="640"/>
      <c r="D177" s="640"/>
      <c r="E177" s="640"/>
      <c r="F177" s="640"/>
      <c r="G177" s="640"/>
      <c r="H177" s="640"/>
      <c r="I177" s="640"/>
      <c r="J177" s="640"/>
      <c r="K177" s="640"/>
    </row>
    <row r="178" spans="1:11" ht="21.75" customHeight="1">
      <c r="A178" s="170" t="s">
        <v>63</v>
      </c>
      <c r="B178" s="640" t="s">
        <v>64</v>
      </c>
      <c r="C178" s="640"/>
      <c r="D178" s="640"/>
      <c r="E178" s="640"/>
      <c r="F178" s="640"/>
      <c r="G178" s="640"/>
      <c r="H178" s="640"/>
      <c r="I178" s="640"/>
      <c r="J178" s="640"/>
      <c r="K178" s="640"/>
    </row>
    <row r="179" spans="1:11" ht="21.75" customHeight="1">
      <c r="A179" s="170" t="s">
        <v>234</v>
      </c>
      <c r="B179" s="640" t="s">
        <v>235</v>
      </c>
      <c r="C179" s="640"/>
      <c r="D179" s="640"/>
      <c r="E179" s="640"/>
      <c r="F179" s="640"/>
      <c r="G179" s="640"/>
      <c r="H179" s="640"/>
      <c r="I179" s="640"/>
      <c r="J179" s="640"/>
      <c r="K179" s="640"/>
    </row>
    <row r="180" spans="1:11" ht="21" customHeight="1">
      <c r="A180" s="170" t="s">
        <v>236</v>
      </c>
      <c r="B180" s="640" t="s">
        <v>237</v>
      </c>
      <c r="C180" s="640"/>
      <c r="D180" s="640"/>
      <c r="E180" s="640"/>
      <c r="F180" s="640"/>
      <c r="G180" s="640"/>
      <c r="H180" s="640"/>
      <c r="I180" s="640"/>
      <c r="J180" s="640"/>
      <c r="K180" s="640"/>
    </row>
    <row r="181" spans="1:11" ht="21" customHeight="1">
      <c r="A181" s="170" t="s">
        <v>10</v>
      </c>
      <c r="B181" s="640" t="s">
        <v>744</v>
      </c>
      <c r="C181" s="640"/>
      <c r="D181" s="640"/>
      <c r="E181" s="640"/>
      <c r="F181" s="640"/>
      <c r="G181" s="640"/>
      <c r="H181" s="640"/>
      <c r="I181" s="640"/>
      <c r="J181" s="640"/>
      <c r="K181" s="640"/>
    </row>
    <row r="182" spans="1:11" ht="43.5" customHeight="1">
      <c r="A182" s="170" t="s">
        <v>742</v>
      </c>
      <c r="B182" s="640" t="s">
        <v>238</v>
      </c>
      <c r="C182" s="640"/>
      <c r="D182" s="640"/>
      <c r="E182" s="640"/>
      <c r="F182" s="640"/>
      <c r="G182" s="640"/>
      <c r="H182" s="640"/>
      <c r="I182" s="640"/>
      <c r="J182" s="640"/>
      <c r="K182" s="640"/>
    </row>
    <row r="183" spans="1:11" ht="24" customHeight="1">
      <c r="A183" s="171" t="s">
        <v>743</v>
      </c>
      <c r="B183" s="640" t="s">
        <v>239</v>
      </c>
      <c r="C183" s="640"/>
      <c r="D183" s="640"/>
      <c r="E183" s="640"/>
      <c r="F183" s="640"/>
      <c r="G183" s="640"/>
      <c r="H183" s="640"/>
      <c r="I183" s="640"/>
      <c r="J183" s="640"/>
      <c r="K183" s="640"/>
    </row>
    <row r="184" spans="1:11" ht="22.5" customHeight="1">
      <c r="A184" s="171" t="s">
        <v>42</v>
      </c>
      <c r="B184" s="640" t="s">
        <v>240</v>
      </c>
      <c r="C184" s="640"/>
      <c r="D184" s="640"/>
      <c r="E184" s="640"/>
      <c r="F184" s="640"/>
      <c r="G184" s="640"/>
      <c r="H184" s="640"/>
      <c r="I184" s="640"/>
      <c r="J184" s="640"/>
      <c r="K184" s="640"/>
    </row>
    <row r="190" spans="1:11" ht="21" hidden="1" customHeight="1"/>
    <row r="191" spans="1:11" ht="1.5" hidden="1" customHeight="1">
      <c r="A191" s="142" t="s">
        <v>241</v>
      </c>
    </row>
    <row r="192" spans="1:11" ht="1.5" hidden="1" customHeight="1">
      <c r="A192" s="142"/>
    </row>
    <row r="193" spans="1:1" ht="0.75" hidden="1" customHeight="1">
      <c r="A193" s="142" t="s">
        <v>708</v>
      </c>
    </row>
    <row r="194" spans="1:1" hidden="1"/>
  </sheetData>
  <sheetProtection formatCells="0" formatColumns="0" formatRows="0" insertColumns="0" insertRows="0" deleteColumns="0" deleteRows="0"/>
  <mergeCells count="268">
    <mergeCell ref="A154:K154"/>
    <mergeCell ref="A155:K155"/>
    <mergeCell ref="B181:K181"/>
    <mergeCell ref="F167:J167"/>
    <mergeCell ref="F168:J168"/>
    <mergeCell ref="F159:J159"/>
    <mergeCell ref="F165:J165"/>
    <mergeCell ref="F166:J166"/>
    <mergeCell ref="B168:C168"/>
    <mergeCell ref="D159:E159"/>
    <mergeCell ref="D165:E165"/>
    <mergeCell ref="D166:E166"/>
    <mergeCell ref="D167:E167"/>
    <mergeCell ref="D168:E168"/>
    <mergeCell ref="B159:C159"/>
    <mergeCell ref="B165:C165"/>
    <mergeCell ref="B166:C166"/>
    <mergeCell ref="B167:C167"/>
    <mergeCell ref="B160:C160"/>
    <mergeCell ref="D160:E160"/>
    <mergeCell ref="B177:K177"/>
    <mergeCell ref="B178:K178"/>
    <mergeCell ref="B179:K179"/>
    <mergeCell ref="B174:K174"/>
    <mergeCell ref="D5:I5"/>
    <mergeCell ref="D6:I6"/>
    <mergeCell ref="D7:I7"/>
    <mergeCell ref="B74:B76"/>
    <mergeCell ref="C74:D75"/>
    <mergeCell ref="C76:D76"/>
    <mergeCell ref="E137:F137"/>
    <mergeCell ref="E138:F138"/>
    <mergeCell ref="A2:K2"/>
    <mergeCell ref="E66:F66"/>
    <mergeCell ref="C62:D65"/>
    <mergeCell ref="C66:D66"/>
    <mergeCell ref="J5:K5"/>
    <mergeCell ref="E117:F117"/>
    <mergeCell ref="C116:D117"/>
    <mergeCell ref="C110:D114"/>
    <mergeCell ref="B103:D104"/>
    <mergeCell ref="C115:D115"/>
    <mergeCell ref="E31:F31"/>
    <mergeCell ref="J6:K6"/>
    <mergeCell ref="J7:K7"/>
    <mergeCell ref="C6:C7"/>
    <mergeCell ref="A4:B7"/>
    <mergeCell ref="E114:F114"/>
    <mergeCell ref="B106:D109"/>
    <mergeCell ref="E104:F104"/>
    <mergeCell ref="E105:F105"/>
    <mergeCell ref="E106:F106"/>
    <mergeCell ref="E107:F107"/>
    <mergeCell ref="E112:F112"/>
    <mergeCell ref="E113:F113"/>
    <mergeCell ref="E103:F103"/>
    <mergeCell ref="A9:A11"/>
    <mergeCell ref="B9:F11"/>
    <mergeCell ref="E95:F95"/>
    <mergeCell ref="B100:D100"/>
    <mergeCell ref="B101:D102"/>
    <mergeCell ref="B99:K99"/>
    <mergeCell ref="E38:F38"/>
    <mergeCell ref="C33:D36"/>
    <mergeCell ref="C68:D70"/>
    <mergeCell ref="E36:F36"/>
    <mergeCell ref="H10:H11"/>
    <mergeCell ref="K9:K11"/>
    <mergeCell ref="G9:G10"/>
    <mergeCell ref="H9:J9"/>
    <mergeCell ref="B23:D24"/>
    <mergeCell ref="B25:D26"/>
    <mergeCell ref="C146:D147"/>
    <mergeCell ref="E131:F131"/>
    <mergeCell ref="E132:F132"/>
    <mergeCell ref="E133:F133"/>
    <mergeCell ref="E134:F134"/>
    <mergeCell ref="E139:F139"/>
    <mergeCell ref="E141:F141"/>
    <mergeCell ref="E149:F149"/>
    <mergeCell ref="E142:F142"/>
    <mergeCell ref="E143:F143"/>
    <mergeCell ref="E144:F144"/>
    <mergeCell ref="E145:F145"/>
    <mergeCell ref="E146:F146"/>
    <mergeCell ref="E147:F147"/>
    <mergeCell ref="E148:F148"/>
    <mergeCell ref="C148:D149"/>
    <mergeCell ref="E23:F23"/>
    <mergeCell ref="E24:F24"/>
    <mergeCell ref="E25:F25"/>
    <mergeCell ref="E26:F26"/>
    <mergeCell ref="E79:F79"/>
    <mergeCell ref="E75:F75"/>
    <mergeCell ref="E63:F63"/>
    <mergeCell ref="E72:F72"/>
    <mergeCell ref="E77:F77"/>
    <mergeCell ref="E70:F70"/>
    <mergeCell ref="E67:F67"/>
    <mergeCell ref="E68:F68"/>
    <mergeCell ref="B27:B40"/>
    <mergeCell ref="E61:F61"/>
    <mergeCell ref="C67:D67"/>
    <mergeCell ref="E71:F71"/>
    <mergeCell ref="E76:F76"/>
    <mergeCell ref="E73:F73"/>
    <mergeCell ref="E74:F74"/>
    <mergeCell ref="E64:F64"/>
    <mergeCell ref="E109:F109"/>
    <mergeCell ref="E108:F108"/>
    <mergeCell ref="C71:D73"/>
    <mergeCell ref="E65:F65"/>
    <mergeCell ref="E78:F78"/>
    <mergeCell ref="B95:D98"/>
    <mergeCell ref="E86:F86"/>
    <mergeCell ref="E85:F85"/>
    <mergeCell ref="E83:F83"/>
    <mergeCell ref="E100:F100"/>
    <mergeCell ref="B105:D105"/>
    <mergeCell ref="E101:F101"/>
    <mergeCell ref="E102:F102"/>
    <mergeCell ref="E47:F47"/>
    <mergeCell ref="E69:F69"/>
    <mergeCell ref="E94:F94"/>
    <mergeCell ref="B12:K12"/>
    <mergeCell ref="B22:K22"/>
    <mergeCell ref="B13:D13"/>
    <mergeCell ref="B14:D14"/>
    <mergeCell ref="B15:D17"/>
    <mergeCell ref="E45:F45"/>
    <mergeCell ref="C27:D32"/>
    <mergeCell ref="E15:F15"/>
    <mergeCell ref="E20:F20"/>
    <mergeCell ref="E16:F16"/>
    <mergeCell ref="B43:D46"/>
    <mergeCell ref="C39:D40"/>
    <mergeCell ref="B42:D42"/>
    <mergeCell ref="E42:F42"/>
    <mergeCell ref="B41:K41"/>
    <mergeCell ref="E17:F17"/>
    <mergeCell ref="E18:F18"/>
    <mergeCell ref="E44:F44"/>
    <mergeCell ref="E30:F30"/>
    <mergeCell ref="E43:F43"/>
    <mergeCell ref="E27:F27"/>
    <mergeCell ref="E28:F28"/>
    <mergeCell ref="E29:F29"/>
    <mergeCell ref="E32:F32"/>
    <mergeCell ref="B18:D19"/>
    <mergeCell ref="B20:D21"/>
    <mergeCell ref="E21:F21"/>
    <mergeCell ref="E13:F13"/>
    <mergeCell ref="E14:F14"/>
    <mergeCell ref="C123:D125"/>
    <mergeCell ref="E60:F60"/>
    <mergeCell ref="E58:F58"/>
    <mergeCell ref="C53:F53"/>
    <mergeCell ref="C52:F52"/>
    <mergeCell ref="E48:F48"/>
    <mergeCell ref="B49:D50"/>
    <mergeCell ref="E57:F57"/>
    <mergeCell ref="E56:F56"/>
    <mergeCell ref="B57:B67"/>
    <mergeCell ref="E37:F37"/>
    <mergeCell ref="B77:D84"/>
    <mergeCell ref="E81:F81"/>
    <mergeCell ref="E34:F34"/>
    <mergeCell ref="E33:F33"/>
    <mergeCell ref="E35:F35"/>
    <mergeCell ref="C37:D38"/>
    <mergeCell ref="E40:F40"/>
    <mergeCell ref="E39:F39"/>
    <mergeCell ref="B175:K175"/>
    <mergeCell ref="B176:K176"/>
    <mergeCell ref="B184:K184"/>
    <mergeCell ref="B182:K182"/>
    <mergeCell ref="B183:K183"/>
    <mergeCell ref="B180:K180"/>
    <mergeCell ref="B173:K173"/>
    <mergeCell ref="A170:K170"/>
    <mergeCell ref="B171:K171"/>
    <mergeCell ref="J4:K4"/>
    <mergeCell ref="D4:I4"/>
    <mergeCell ref="E96:F96"/>
    <mergeCell ref="E97:F97"/>
    <mergeCell ref="E98:F98"/>
    <mergeCell ref="E19:F19"/>
    <mergeCell ref="E46:F46"/>
    <mergeCell ref="B172:K172"/>
    <mergeCell ref="D161:E161"/>
    <mergeCell ref="B164:C164"/>
    <mergeCell ref="D164:E164"/>
    <mergeCell ref="F164:J164"/>
    <mergeCell ref="B162:C162"/>
    <mergeCell ref="E119:F119"/>
    <mergeCell ref="A157:D157"/>
    <mergeCell ref="B150:K150"/>
    <mergeCell ref="B141:B144"/>
    <mergeCell ref="B140:K140"/>
    <mergeCell ref="B110:B122"/>
    <mergeCell ref="B123:B128"/>
    <mergeCell ref="B129:B139"/>
    <mergeCell ref="B87:D88"/>
    <mergeCell ref="E87:F87"/>
    <mergeCell ref="E88:F88"/>
    <mergeCell ref="E84:F84"/>
    <mergeCell ref="E82:F82"/>
    <mergeCell ref="E80:F80"/>
    <mergeCell ref="E49:F49"/>
    <mergeCell ref="E50:F50"/>
    <mergeCell ref="B51:K51"/>
    <mergeCell ref="B47:D48"/>
    <mergeCell ref="B52:B56"/>
    <mergeCell ref="E62:F62"/>
    <mergeCell ref="E59:F59"/>
    <mergeCell ref="E55:F55"/>
    <mergeCell ref="B68:B73"/>
    <mergeCell ref="C54:F54"/>
    <mergeCell ref="C55:D56"/>
    <mergeCell ref="C57:D61"/>
    <mergeCell ref="B85:D86"/>
    <mergeCell ref="B163:C163"/>
    <mergeCell ref="D163:E163"/>
    <mergeCell ref="F163:J163"/>
    <mergeCell ref="E91:F91"/>
    <mergeCell ref="E92:F92"/>
    <mergeCell ref="E93:F93"/>
    <mergeCell ref="E120:F120"/>
    <mergeCell ref="E123:F123"/>
    <mergeCell ref="C129:D130"/>
    <mergeCell ref="E126:F126"/>
    <mergeCell ref="B89:D94"/>
    <mergeCell ref="E89:F89"/>
    <mergeCell ref="E90:F90"/>
    <mergeCell ref="C126:D128"/>
    <mergeCell ref="B151:F151"/>
    <mergeCell ref="E118:F118"/>
    <mergeCell ref="E110:F110"/>
    <mergeCell ref="C118:D122"/>
    <mergeCell ref="E121:F121"/>
    <mergeCell ref="E122:F122"/>
    <mergeCell ref="E111:F111"/>
    <mergeCell ref="E116:F116"/>
    <mergeCell ref="E115:F115"/>
    <mergeCell ref="D162:E162"/>
    <mergeCell ref="F162:J162"/>
    <mergeCell ref="B158:C158"/>
    <mergeCell ref="D158:E158"/>
    <mergeCell ref="F158:J158"/>
    <mergeCell ref="E124:F124"/>
    <mergeCell ref="E125:F125"/>
    <mergeCell ref="E136:F136"/>
    <mergeCell ref="E129:F129"/>
    <mergeCell ref="E130:F130"/>
    <mergeCell ref="F161:J161"/>
    <mergeCell ref="F160:J160"/>
    <mergeCell ref="B161:C161"/>
    <mergeCell ref="E127:F127"/>
    <mergeCell ref="E128:F128"/>
    <mergeCell ref="B145:D145"/>
    <mergeCell ref="E135:F135"/>
    <mergeCell ref="B152:F152"/>
    <mergeCell ref="B153:F153"/>
    <mergeCell ref="B146:B149"/>
    <mergeCell ref="C131:D136"/>
    <mergeCell ref="C137:D139"/>
    <mergeCell ref="C141:D142"/>
    <mergeCell ref="C143:D144"/>
  </mergeCells>
  <phoneticPr fontId="2"/>
  <dataValidations count="2">
    <dataValidation type="list" allowBlank="1" showInputMessage="1" showErrorMessage="1" sqref="H13:J21 H151:J153 H141:J149 H100:J139 H52:J98 H42:J50 H23:J40" xr:uid="{00000000-0002-0000-0400-000000000000}">
      <formula1>$A$191:$A$193</formula1>
    </dataValidation>
    <dataValidation type="list" allowBlank="1" showInputMessage="1" showErrorMessage="1" sqref="A156 D156" xr:uid="{00000000-0002-0000-0400-000001000000}">
      <formula1>$N$6:$N$7</formula1>
    </dataValidation>
  </dataValidations>
  <hyperlinks>
    <hyperlink ref="M60" r:id="rId1" xr:uid="{D9B317E8-67F0-4364-9913-803F6D03B655}"/>
  </hyperlinks>
  <printOptions horizontalCentered="1"/>
  <pageMargins left="0.78740157480314965" right="0.59055118110236227" top="0.59055118110236227" bottom="0.39370078740157483" header="0.51181102362204722" footer="0.51181102362204722"/>
  <pageSetup paperSize="9" scale="85" orientation="portrait" blackAndWhite="1" r:id="rId2"/>
  <headerFooter alignWithMargins="0">
    <oddFooter xml:space="preserve">&amp;C
</oddFooter>
  </headerFooter>
  <rowBreaks count="2" manualBreakCount="2">
    <brk id="65" max="10" man="1"/>
    <brk id="133" max="10" man="1"/>
  </rowBreak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H94"/>
  <sheetViews>
    <sheetView showZeros="0" view="pageBreakPreview" zoomScaleNormal="100" zoomScaleSheetLayoutView="100" workbookViewId="0">
      <selection activeCell="A3" sqref="A3:D45"/>
    </sheetView>
  </sheetViews>
  <sheetFormatPr defaultRowHeight="20.100000000000001" customHeight="1"/>
  <cols>
    <col min="1" max="4" width="24.125" style="2" customWidth="1"/>
    <col min="5" max="5" width="9.625" style="3" customWidth="1"/>
    <col min="6" max="7" width="9.125" style="2" customWidth="1"/>
    <col min="8" max="8" width="10.375" style="2" customWidth="1"/>
    <col min="9" max="9" width="0.875" style="2" customWidth="1"/>
    <col min="10" max="16384" width="9" style="2"/>
  </cols>
  <sheetData>
    <row r="1" spans="1:8" ht="11.25" customHeight="1">
      <c r="A1" s="2" t="s">
        <v>571</v>
      </c>
    </row>
    <row r="2" spans="1:8" ht="12.75" customHeight="1">
      <c r="A2" s="738" t="s">
        <v>572</v>
      </c>
      <c r="B2" s="738"/>
      <c r="C2" s="738"/>
      <c r="D2" s="738"/>
      <c r="E2" s="738"/>
      <c r="F2" s="738"/>
      <c r="G2" s="738"/>
      <c r="H2" s="738"/>
    </row>
    <row r="3" spans="1:8" ht="12.95" customHeight="1">
      <c r="A3" s="745"/>
      <c r="B3" s="746"/>
      <c r="C3" s="746"/>
      <c r="D3" s="747"/>
      <c r="E3" s="4" t="s">
        <v>573</v>
      </c>
      <c r="F3" s="739" t="s">
        <v>574</v>
      </c>
      <c r="G3" s="740"/>
      <c r="H3" s="741"/>
    </row>
    <row r="4" spans="1:8" ht="12.95" customHeight="1">
      <c r="A4" s="748"/>
      <c r="B4" s="749"/>
      <c r="C4" s="749"/>
      <c r="D4" s="750"/>
      <c r="E4" s="5">
        <v>1</v>
      </c>
      <c r="F4" s="742" t="s">
        <v>575</v>
      </c>
      <c r="G4" s="743"/>
      <c r="H4" s="744"/>
    </row>
    <row r="5" spans="1:8" ht="12.95" customHeight="1">
      <c r="A5" s="748"/>
      <c r="B5" s="749"/>
      <c r="C5" s="749"/>
      <c r="D5" s="750"/>
      <c r="E5" s="4" t="s">
        <v>576</v>
      </c>
      <c r="F5" s="732" t="s">
        <v>577</v>
      </c>
      <c r="G5" s="733"/>
      <c r="H5" s="734"/>
    </row>
    <row r="6" spans="1:8" ht="12.95" customHeight="1">
      <c r="A6" s="748"/>
      <c r="B6" s="749"/>
      <c r="C6" s="749"/>
      <c r="D6" s="750"/>
      <c r="E6" s="4" t="s">
        <v>578</v>
      </c>
      <c r="F6" s="732" t="s">
        <v>579</v>
      </c>
      <c r="G6" s="733"/>
      <c r="H6" s="734"/>
    </row>
    <row r="7" spans="1:8" ht="12.95" customHeight="1">
      <c r="A7" s="748"/>
      <c r="B7" s="749"/>
      <c r="C7" s="749"/>
      <c r="D7" s="750"/>
      <c r="E7" s="12" t="s">
        <v>625</v>
      </c>
      <c r="F7" s="732" t="s">
        <v>619</v>
      </c>
      <c r="G7" s="733"/>
      <c r="H7" s="734"/>
    </row>
    <row r="8" spans="1:8" ht="12.95" customHeight="1">
      <c r="A8" s="748"/>
      <c r="B8" s="749"/>
      <c r="C8" s="749"/>
      <c r="D8" s="750"/>
      <c r="E8" s="12" t="s">
        <v>626</v>
      </c>
      <c r="F8" s="732" t="s">
        <v>620</v>
      </c>
      <c r="G8" s="733"/>
      <c r="H8" s="734"/>
    </row>
    <row r="9" spans="1:8" ht="12.95" customHeight="1">
      <c r="A9" s="748"/>
      <c r="B9" s="749"/>
      <c r="C9" s="749"/>
      <c r="D9" s="750"/>
      <c r="E9" s="12" t="s">
        <v>627</v>
      </c>
      <c r="F9" s="732" t="s">
        <v>580</v>
      </c>
      <c r="G9" s="733"/>
      <c r="H9" s="734"/>
    </row>
    <row r="10" spans="1:8" ht="12.95" customHeight="1">
      <c r="A10" s="748"/>
      <c r="B10" s="749"/>
      <c r="C10" s="749"/>
      <c r="D10" s="750"/>
      <c r="E10" s="5">
        <v>2</v>
      </c>
      <c r="F10" s="742" t="s">
        <v>581</v>
      </c>
      <c r="G10" s="743"/>
      <c r="H10" s="744"/>
    </row>
    <row r="11" spans="1:8" ht="12.95" customHeight="1">
      <c r="A11" s="748"/>
      <c r="B11" s="749"/>
      <c r="C11" s="749"/>
      <c r="D11" s="750"/>
      <c r="E11" s="4" t="s">
        <v>628</v>
      </c>
      <c r="F11" s="732" t="s">
        <v>582</v>
      </c>
      <c r="G11" s="733"/>
      <c r="H11" s="734"/>
    </row>
    <row r="12" spans="1:8" ht="12.95" customHeight="1">
      <c r="A12" s="748"/>
      <c r="B12" s="749"/>
      <c r="C12" s="749"/>
      <c r="D12" s="750"/>
      <c r="E12" s="4" t="s">
        <v>629</v>
      </c>
      <c r="F12" s="732" t="s">
        <v>583</v>
      </c>
      <c r="G12" s="733"/>
      <c r="H12" s="734"/>
    </row>
    <row r="13" spans="1:8" ht="12.95" customHeight="1">
      <c r="A13" s="748"/>
      <c r="B13" s="749"/>
      <c r="C13" s="749"/>
      <c r="D13" s="750"/>
      <c r="E13" s="4" t="s">
        <v>630</v>
      </c>
      <c r="F13" s="732" t="s">
        <v>584</v>
      </c>
      <c r="G13" s="733"/>
      <c r="H13" s="734"/>
    </row>
    <row r="14" spans="1:8" ht="12.95" customHeight="1">
      <c r="A14" s="748"/>
      <c r="B14" s="749"/>
      <c r="C14" s="749"/>
      <c r="D14" s="750"/>
      <c r="E14" s="5">
        <v>3</v>
      </c>
      <c r="F14" s="6" t="s">
        <v>585</v>
      </c>
      <c r="G14" s="7"/>
      <c r="H14" s="8"/>
    </row>
    <row r="15" spans="1:8" ht="12.95" customHeight="1">
      <c r="A15" s="748"/>
      <c r="B15" s="749"/>
      <c r="C15" s="749"/>
      <c r="D15" s="750"/>
      <c r="E15" s="13" t="s">
        <v>586</v>
      </c>
      <c r="F15" s="735" t="s">
        <v>621</v>
      </c>
      <c r="G15" s="736"/>
      <c r="H15" s="737"/>
    </row>
    <row r="16" spans="1:8" ht="12.95" customHeight="1">
      <c r="A16" s="748"/>
      <c r="B16" s="749"/>
      <c r="C16" s="749"/>
      <c r="D16" s="750"/>
      <c r="E16" s="13" t="s">
        <v>631</v>
      </c>
      <c r="F16" s="735" t="s">
        <v>622</v>
      </c>
      <c r="G16" s="736"/>
      <c r="H16" s="737"/>
    </row>
    <row r="17" spans="1:8" ht="12.95" customHeight="1">
      <c r="A17" s="748"/>
      <c r="B17" s="749"/>
      <c r="C17" s="749"/>
      <c r="D17" s="750"/>
      <c r="E17" s="4" t="s">
        <v>626</v>
      </c>
      <c r="F17" s="732" t="s">
        <v>623</v>
      </c>
      <c r="G17" s="733"/>
      <c r="H17" s="734"/>
    </row>
    <row r="18" spans="1:8" ht="12.95" customHeight="1">
      <c r="A18" s="748"/>
      <c r="B18" s="749"/>
      <c r="C18" s="749"/>
      <c r="D18" s="750"/>
      <c r="E18" s="13" t="s">
        <v>627</v>
      </c>
      <c r="F18" s="735" t="s">
        <v>624</v>
      </c>
      <c r="G18" s="736"/>
      <c r="H18" s="737"/>
    </row>
    <row r="19" spans="1:8" ht="12.95" customHeight="1">
      <c r="A19" s="748"/>
      <c r="B19" s="749"/>
      <c r="C19" s="749"/>
      <c r="D19" s="750"/>
      <c r="E19" s="5">
        <v>4</v>
      </c>
      <c r="F19" s="6" t="s">
        <v>587</v>
      </c>
      <c r="G19" s="7"/>
      <c r="H19" s="8"/>
    </row>
    <row r="20" spans="1:8" ht="12.95" customHeight="1">
      <c r="A20" s="748"/>
      <c r="B20" s="749"/>
      <c r="C20" s="749"/>
      <c r="D20" s="750"/>
      <c r="E20" s="4" t="s">
        <v>632</v>
      </c>
      <c r="F20" s="9" t="s">
        <v>588</v>
      </c>
      <c r="G20" s="10"/>
      <c r="H20" s="11"/>
    </row>
    <row r="21" spans="1:8" ht="12.95" customHeight="1">
      <c r="A21" s="748"/>
      <c r="B21" s="749"/>
      <c r="C21" s="749"/>
      <c r="D21" s="750"/>
      <c r="E21" s="4" t="s">
        <v>633</v>
      </c>
      <c r="F21" s="9" t="s">
        <v>589</v>
      </c>
      <c r="G21" s="10"/>
      <c r="H21" s="11"/>
    </row>
    <row r="22" spans="1:8" ht="12.95" customHeight="1">
      <c r="A22" s="748"/>
      <c r="B22" s="749"/>
      <c r="C22" s="749"/>
      <c r="D22" s="750"/>
      <c r="E22" s="4" t="s">
        <v>634</v>
      </c>
      <c r="F22" s="9" t="s">
        <v>590</v>
      </c>
      <c r="G22" s="10"/>
      <c r="H22" s="11"/>
    </row>
    <row r="23" spans="1:8" ht="12.95" customHeight="1">
      <c r="A23" s="748"/>
      <c r="B23" s="749"/>
      <c r="C23" s="749"/>
      <c r="D23" s="750"/>
      <c r="E23" s="4" t="s">
        <v>635</v>
      </c>
      <c r="F23" s="9" t="s">
        <v>591</v>
      </c>
      <c r="G23" s="10"/>
      <c r="H23" s="11"/>
    </row>
    <row r="24" spans="1:8" ht="12.95" customHeight="1">
      <c r="A24" s="748"/>
      <c r="B24" s="749"/>
      <c r="C24" s="749"/>
      <c r="D24" s="750"/>
      <c r="E24" s="4" t="s">
        <v>755</v>
      </c>
      <c r="F24" s="732" t="s">
        <v>727</v>
      </c>
      <c r="G24" s="733"/>
      <c r="H24" s="734"/>
    </row>
    <row r="25" spans="1:8" ht="12.95" customHeight="1">
      <c r="A25" s="748"/>
      <c r="B25" s="749"/>
      <c r="C25" s="749"/>
      <c r="D25" s="750"/>
      <c r="E25" s="4" t="s">
        <v>756</v>
      </c>
      <c r="F25" s="732" t="s">
        <v>592</v>
      </c>
      <c r="G25" s="733"/>
      <c r="H25" s="734"/>
    </row>
    <row r="26" spans="1:8" ht="12.95" customHeight="1">
      <c r="A26" s="748"/>
      <c r="B26" s="749"/>
      <c r="C26" s="749"/>
      <c r="D26" s="750"/>
      <c r="E26" s="4" t="s">
        <v>757</v>
      </c>
      <c r="F26" s="732" t="s">
        <v>758</v>
      </c>
      <c r="G26" s="733"/>
      <c r="H26" s="734"/>
    </row>
    <row r="27" spans="1:8" ht="12.95" customHeight="1">
      <c r="A27" s="748"/>
      <c r="B27" s="749"/>
      <c r="C27" s="749"/>
      <c r="D27" s="750"/>
      <c r="E27" s="4" t="s">
        <v>759</v>
      </c>
      <c r="F27" s="732" t="s">
        <v>593</v>
      </c>
      <c r="G27" s="733"/>
      <c r="H27" s="734"/>
    </row>
    <row r="28" spans="1:8" ht="12.95" customHeight="1">
      <c r="A28" s="748"/>
      <c r="B28" s="749"/>
      <c r="C28" s="749"/>
      <c r="D28" s="750"/>
      <c r="E28" s="4" t="s">
        <v>760</v>
      </c>
      <c r="F28" s="9" t="s">
        <v>594</v>
      </c>
      <c r="G28" s="10"/>
      <c r="H28" s="11"/>
    </row>
    <row r="29" spans="1:8" ht="12.95" customHeight="1">
      <c r="A29" s="748"/>
      <c r="B29" s="749"/>
      <c r="C29" s="749"/>
      <c r="D29" s="750"/>
      <c r="E29" s="5">
        <v>5</v>
      </c>
      <c r="F29" s="6" t="s">
        <v>595</v>
      </c>
      <c r="G29" s="7"/>
      <c r="H29" s="8"/>
    </row>
    <row r="30" spans="1:8" ht="12.95" customHeight="1">
      <c r="A30" s="748"/>
      <c r="B30" s="749"/>
      <c r="C30" s="749"/>
      <c r="D30" s="750"/>
      <c r="E30" s="4" t="s">
        <v>110</v>
      </c>
      <c r="F30" s="9" t="s">
        <v>648</v>
      </c>
      <c r="G30" s="10"/>
      <c r="H30" s="11"/>
    </row>
    <row r="31" spans="1:8" ht="12.95" customHeight="1">
      <c r="A31" s="748"/>
      <c r="B31" s="749"/>
      <c r="C31" s="749"/>
      <c r="D31" s="750"/>
      <c r="E31" s="4" t="s">
        <v>636</v>
      </c>
      <c r="F31" s="9" t="s">
        <v>596</v>
      </c>
      <c r="G31" s="10"/>
      <c r="H31" s="11"/>
    </row>
    <row r="32" spans="1:8" ht="12.95" customHeight="1">
      <c r="A32" s="748"/>
      <c r="B32" s="749"/>
      <c r="C32" s="749"/>
      <c r="D32" s="750"/>
      <c r="E32" s="4" t="s">
        <v>637</v>
      </c>
      <c r="F32" s="9" t="s">
        <v>638</v>
      </c>
      <c r="G32" s="10"/>
      <c r="H32" s="11"/>
    </row>
    <row r="33" spans="1:8" ht="12.95" customHeight="1">
      <c r="A33" s="748"/>
      <c r="B33" s="749"/>
      <c r="C33" s="749"/>
      <c r="D33" s="750"/>
      <c r="E33" s="4" t="s">
        <v>122</v>
      </c>
      <c r="F33" s="9" t="s">
        <v>597</v>
      </c>
      <c r="G33" s="10"/>
      <c r="H33" s="11"/>
    </row>
    <row r="34" spans="1:8" ht="12.95" customHeight="1">
      <c r="A34" s="748"/>
      <c r="B34" s="749"/>
      <c r="C34" s="749"/>
      <c r="D34" s="750"/>
      <c r="E34" s="4" t="s">
        <v>639</v>
      </c>
      <c r="F34" s="9" t="s">
        <v>598</v>
      </c>
      <c r="G34" s="10"/>
      <c r="H34" s="11"/>
    </row>
    <row r="35" spans="1:8" ht="12.95" customHeight="1">
      <c r="A35" s="748"/>
      <c r="B35" s="749"/>
      <c r="C35" s="749"/>
      <c r="D35" s="750"/>
      <c r="E35" s="4" t="s">
        <v>640</v>
      </c>
      <c r="F35" s="9" t="s">
        <v>599</v>
      </c>
      <c r="G35" s="10"/>
      <c r="H35" s="11"/>
    </row>
    <row r="36" spans="1:8" ht="12.95" customHeight="1">
      <c r="A36" s="748"/>
      <c r="B36" s="749"/>
      <c r="C36" s="749"/>
      <c r="D36" s="750"/>
      <c r="E36" s="4" t="s">
        <v>641</v>
      </c>
      <c r="F36" s="9" t="s">
        <v>600</v>
      </c>
      <c r="G36" s="10"/>
      <c r="H36" s="11"/>
    </row>
    <row r="37" spans="1:8" ht="12.95" customHeight="1">
      <c r="A37" s="748"/>
      <c r="B37" s="749"/>
      <c r="C37" s="749"/>
      <c r="D37" s="750"/>
      <c r="E37" s="4" t="s">
        <v>642</v>
      </c>
      <c r="F37" s="9" t="s">
        <v>601</v>
      </c>
      <c r="G37" s="10"/>
      <c r="H37" s="11"/>
    </row>
    <row r="38" spans="1:8" ht="12.95" customHeight="1">
      <c r="A38" s="748"/>
      <c r="B38" s="749"/>
      <c r="C38" s="749"/>
      <c r="D38" s="750"/>
      <c r="E38" s="5">
        <v>6</v>
      </c>
      <c r="F38" s="6" t="s">
        <v>602</v>
      </c>
      <c r="G38" s="7"/>
      <c r="H38" s="8"/>
    </row>
    <row r="39" spans="1:8" ht="12.95" customHeight="1">
      <c r="A39" s="748"/>
      <c r="B39" s="749"/>
      <c r="C39" s="749"/>
      <c r="D39" s="750"/>
      <c r="E39" s="4" t="s">
        <v>643</v>
      </c>
      <c r="F39" s="9" t="s">
        <v>603</v>
      </c>
      <c r="G39" s="10"/>
      <c r="H39" s="11"/>
    </row>
    <row r="40" spans="1:8" ht="12.95" customHeight="1">
      <c r="A40" s="748"/>
      <c r="B40" s="749"/>
      <c r="C40" s="749"/>
      <c r="D40" s="750"/>
      <c r="E40" s="4" t="s">
        <v>121</v>
      </c>
      <c r="F40" s="9" t="s">
        <v>604</v>
      </c>
      <c r="G40" s="10"/>
      <c r="H40" s="11"/>
    </row>
    <row r="41" spans="1:8" ht="12.95" customHeight="1">
      <c r="A41" s="748"/>
      <c r="B41" s="749"/>
      <c r="C41" s="749"/>
      <c r="D41" s="750"/>
      <c r="E41" s="4" t="s">
        <v>644</v>
      </c>
      <c r="F41" s="54" t="s">
        <v>605</v>
      </c>
      <c r="G41" s="55"/>
      <c r="H41" s="56"/>
    </row>
    <row r="42" spans="1:8" ht="12.95" customHeight="1">
      <c r="A42" s="748"/>
      <c r="B42" s="749"/>
      <c r="C42" s="749"/>
      <c r="D42" s="750"/>
      <c r="E42" s="37" t="s">
        <v>645</v>
      </c>
      <c r="F42" s="57" t="s">
        <v>215</v>
      </c>
      <c r="G42" s="58"/>
      <c r="H42" s="59"/>
    </row>
    <row r="43" spans="1:8" ht="12.95" customHeight="1">
      <c r="A43" s="748"/>
      <c r="B43" s="749"/>
      <c r="C43" s="749"/>
      <c r="D43" s="750"/>
      <c r="E43" s="4"/>
      <c r="F43" s="732"/>
      <c r="G43" s="733"/>
      <c r="H43" s="734"/>
    </row>
    <row r="44" spans="1:8" ht="12.95" customHeight="1">
      <c r="A44" s="748"/>
      <c r="B44" s="749"/>
      <c r="C44" s="749"/>
      <c r="D44" s="750"/>
      <c r="E44" s="4"/>
      <c r="F44" s="732"/>
      <c r="G44" s="733"/>
      <c r="H44" s="734"/>
    </row>
    <row r="45" spans="1:8" ht="12.95" customHeight="1">
      <c r="A45" s="748"/>
      <c r="B45" s="749"/>
      <c r="C45" s="749"/>
      <c r="D45" s="750"/>
      <c r="E45" s="14"/>
      <c r="F45" s="729"/>
      <c r="G45" s="730"/>
      <c r="H45" s="731"/>
    </row>
    <row r="46" spans="1:8" ht="12.95" customHeight="1">
      <c r="A46" s="15" t="s">
        <v>92</v>
      </c>
      <c r="B46" s="16"/>
      <c r="C46" s="16"/>
      <c r="D46" s="17"/>
      <c r="E46" s="18"/>
      <c r="F46" s="9"/>
      <c r="G46" s="19"/>
      <c r="H46" s="20"/>
    </row>
    <row r="47" spans="1:8" ht="11.25" customHeight="1">
      <c r="A47" s="2" t="s">
        <v>571</v>
      </c>
    </row>
    <row r="48" spans="1:8" ht="12.75" customHeight="1">
      <c r="A48" s="738" t="s">
        <v>572</v>
      </c>
      <c r="B48" s="738"/>
      <c r="C48" s="738"/>
      <c r="D48" s="738"/>
      <c r="E48" s="738"/>
      <c r="F48" s="738"/>
      <c r="G48" s="738"/>
      <c r="H48" s="738"/>
    </row>
    <row r="49" spans="1:8" ht="12.95" customHeight="1">
      <c r="A49" s="745"/>
      <c r="B49" s="746"/>
      <c r="C49" s="746"/>
      <c r="D49" s="747"/>
      <c r="E49" s="4" t="s">
        <v>573</v>
      </c>
      <c r="F49" s="739" t="s">
        <v>574</v>
      </c>
      <c r="G49" s="740"/>
      <c r="H49" s="741"/>
    </row>
    <row r="50" spans="1:8" ht="12.95" customHeight="1">
      <c r="A50" s="748"/>
      <c r="B50" s="749"/>
      <c r="C50" s="749"/>
      <c r="D50" s="750"/>
      <c r="E50" s="5">
        <v>1</v>
      </c>
      <c r="F50" s="742" t="s">
        <v>575</v>
      </c>
      <c r="G50" s="743"/>
      <c r="H50" s="744"/>
    </row>
    <row r="51" spans="1:8" ht="12.95" customHeight="1">
      <c r="A51" s="748"/>
      <c r="B51" s="749"/>
      <c r="C51" s="749"/>
      <c r="D51" s="750"/>
      <c r="E51" s="4" t="s">
        <v>110</v>
      </c>
      <c r="F51" s="732" t="s">
        <v>577</v>
      </c>
      <c r="G51" s="733"/>
      <c r="H51" s="734"/>
    </row>
    <row r="52" spans="1:8" ht="12.95" customHeight="1">
      <c r="A52" s="748"/>
      <c r="B52" s="749"/>
      <c r="C52" s="749"/>
      <c r="D52" s="750"/>
      <c r="E52" s="4" t="s">
        <v>578</v>
      </c>
      <c r="F52" s="732" t="s">
        <v>579</v>
      </c>
      <c r="G52" s="733"/>
      <c r="H52" s="734"/>
    </row>
    <row r="53" spans="1:8" ht="12.95" customHeight="1">
      <c r="A53" s="748"/>
      <c r="B53" s="749"/>
      <c r="C53" s="749"/>
      <c r="D53" s="750"/>
      <c r="E53" s="12" t="s">
        <v>625</v>
      </c>
      <c r="F53" s="732" t="s">
        <v>619</v>
      </c>
      <c r="G53" s="733"/>
      <c r="H53" s="734"/>
    </row>
    <row r="54" spans="1:8" ht="12.95" customHeight="1">
      <c r="A54" s="748"/>
      <c r="B54" s="749"/>
      <c r="C54" s="749"/>
      <c r="D54" s="750"/>
      <c r="E54" s="12" t="s">
        <v>626</v>
      </c>
      <c r="F54" s="732" t="s">
        <v>620</v>
      </c>
      <c r="G54" s="733"/>
      <c r="H54" s="734"/>
    </row>
    <row r="55" spans="1:8" ht="12.95" customHeight="1">
      <c r="A55" s="748"/>
      <c r="B55" s="749"/>
      <c r="C55" s="749"/>
      <c r="D55" s="750"/>
      <c r="E55" s="12" t="s">
        <v>627</v>
      </c>
      <c r="F55" s="732" t="s">
        <v>462</v>
      </c>
      <c r="G55" s="733"/>
      <c r="H55" s="734"/>
    </row>
    <row r="56" spans="1:8" ht="12.95" customHeight="1">
      <c r="A56" s="748"/>
      <c r="B56" s="749"/>
      <c r="C56" s="749"/>
      <c r="D56" s="750"/>
      <c r="E56" s="5">
        <v>2</v>
      </c>
      <c r="F56" s="742" t="s">
        <v>581</v>
      </c>
      <c r="G56" s="743"/>
      <c r="H56" s="744"/>
    </row>
    <row r="57" spans="1:8" ht="12.95" customHeight="1">
      <c r="A57" s="748"/>
      <c r="B57" s="749"/>
      <c r="C57" s="749"/>
      <c r="D57" s="750"/>
      <c r="E57" s="4" t="s">
        <v>628</v>
      </c>
      <c r="F57" s="732" t="s">
        <v>582</v>
      </c>
      <c r="G57" s="733"/>
      <c r="H57" s="734"/>
    </row>
    <row r="58" spans="1:8" ht="12.95" customHeight="1">
      <c r="A58" s="748"/>
      <c r="B58" s="749"/>
      <c r="C58" s="749"/>
      <c r="D58" s="750"/>
      <c r="E58" s="4" t="s">
        <v>629</v>
      </c>
      <c r="F58" s="732" t="s">
        <v>583</v>
      </c>
      <c r="G58" s="733"/>
      <c r="H58" s="734"/>
    </row>
    <row r="59" spans="1:8" ht="12.95" customHeight="1">
      <c r="A59" s="748"/>
      <c r="B59" s="749"/>
      <c r="C59" s="749"/>
      <c r="D59" s="750"/>
      <c r="E59" s="4" t="s">
        <v>630</v>
      </c>
      <c r="F59" s="732" t="s">
        <v>584</v>
      </c>
      <c r="G59" s="733"/>
      <c r="H59" s="734"/>
    </row>
    <row r="60" spans="1:8" ht="12.95" customHeight="1">
      <c r="A60" s="748"/>
      <c r="B60" s="749"/>
      <c r="C60" s="749"/>
      <c r="D60" s="750"/>
      <c r="E60" s="5">
        <v>3</v>
      </c>
      <c r="F60" s="373" t="s">
        <v>585</v>
      </c>
      <c r="G60" s="374"/>
      <c r="H60" s="375"/>
    </row>
    <row r="61" spans="1:8" ht="12.95" customHeight="1">
      <c r="A61" s="748"/>
      <c r="B61" s="749"/>
      <c r="C61" s="749"/>
      <c r="D61" s="750"/>
      <c r="E61" s="13" t="s">
        <v>110</v>
      </c>
      <c r="F61" s="735" t="s">
        <v>621</v>
      </c>
      <c r="G61" s="736"/>
      <c r="H61" s="737"/>
    </row>
    <row r="62" spans="1:8" ht="12.95" customHeight="1">
      <c r="A62" s="748"/>
      <c r="B62" s="749"/>
      <c r="C62" s="749"/>
      <c r="D62" s="750"/>
      <c r="E62" s="13" t="s">
        <v>631</v>
      </c>
      <c r="F62" s="735" t="s">
        <v>622</v>
      </c>
      <c r="G62" s="736"/>
      <c r="H62" s="737"/>
    </row>
    <row r="63" spans="1:8" ht="12.95" customHeight="1">
      <c r="A63" s="748"/>
      <c r="B63" s="749"/>
      <c r="C63" s="749"/>
      <c r="D63" s="750"/>
      <c r="E63" s="4" t="s">
        <v>626</v>
      </c>
      <c r="F63" s="732" t="s">
        <v>623</v>
      </c>
      <c r="G63" s="733"/>
      <c r="H63" s="734"/>
    </row>
    <row r="64" spans="1:8" ht="12.95" customHeight="1">
      <c r="A64" s="748"/>
      <c r="B64" s="749"/>
      <c r="C64" s="749"/>
      <c r="D64" s="750"/>
      <c r="E64" s="13" t="s">
        <v>627</v>
      </c>
      <c r="F64" s="735" t="s">
        <v>624</v>
      </c>
      <c r="G64" s="736"/>
      <c r="H64" s="737"/>
    </row>
    <row r="65" spans="1:8" ht="12.95" customHeight="1">
      <c r="A65" s="748"/>
      <c r="B65" s="749"/>
      <c r="C65" s="749"/>
      <c r="D65" s="750"/>
      <c r="E65" s="5">
        <v>4</v>
      </c>
      <c r="F65" s="373" t="s">
        <v>587</v>
      </c>
      <c r="G65" s="374"/>
      <c r="H65" s="375"/>
    </row>
    <row r="66" spans="1:8" ht="12.95" customHeight="1">
      <c r="A66" s="748"/>
      <c r="B66" s="749"/>
      <c r="C66" s="749"/>
      <c r="D66" s="750"/>
      <c r="E66" s="4" t="s">
        <v>632</v>
      </c>
      <c r="F66" s="376" t="s">
        <v>588</v>
      </c>
      <c r="G66" s="377"/>
      <c r="H66" s="378"/>
    </row>
    <row r="67" spans="1:8" ht="12.95" customHeight="1">
      <c r="A67" s="748"/>
      <c r="B67" s="749"/>
      <c r="C67" s="749"/>
      <c r="D67" s="750"/>
      <c r="E67" s="4" t="s">
        <v>633</v>
      </c>
      <c r="F67" s="376" t="s">
        <v>589</v>
      </c>
      <c r="G67" s="377"/>
      <c r="H67" s="378"/>
    </row>
    <row r="68" spans="1:8" ht="12.95" customHeight="1">
      <c r="A68" s="748"/>
      <c r="B68" s="749"/>
      <c r="C68" s="749"/>
      <c r="D68" s="750"/>
      <c r="E68" s="4" t="s">
        <v>634</v>
      </c>
      <c r="F68" s="376" t="s">
        <v>590</v>
      </c>
      <c r="G68" s="377"/>
      <c r="H68" s="378"/>
    </row>
    <row r="69" spans="1:8" ht="12.95" customHeight="1">
      <c r="A69" s="748"/>
      <c r="B69" s="749"/>
      <c r="C69" s="749"/>
      <c r="D69" s="750"/>
      <c r="E69" s="4" t="s">
        <v>635</v>
      </c>
      <c r="F69" s="376" t="s">
        <v>591</v>
      </c>
      <c r="G69" s="377"/>
      <c r="H69" s="378"/>
    </row>
    <row r="70" spans="1:8" ht="12.95" customHeight="1">
      <c r="A70" s="748"/>
      <c r="B70" s="749"/>
      <c r="C70" s="749"/>
      <c r="D70" s="750"/>
      <c r="E70" s="4" t="s">
        <v>755</v>
      </c>
      <c r="F70" s="732" t="s">
        <v>727</v>
      </c>
      <c r="G70" s="733"/>
      <c r="H70" s="734"/>
    </row>
    <row r="71" spans="1:8" ht="12.95" customHeight="1">
      <c r="A71" s="748"/>
      <c r="B71" s="749"/>
      <c r="C71" s="749"/>
      <c r="D71" s="750"/>
      <c r="E71" s="4" t="s">
        <v>756</v>
      </c>
      <c r="F71" s="732" t="s">
        <v>592</v>
      </c>
      <c r="G71" s="733"/>
      <c r="H71" s="734"/>
    </row>
    <row r="72" spans="1:8" ht="12.95" customHeight="1">
      <c r="A72" s="748"/>
      <c r="B72" s="749"/>
      <c r="C72" s="749"/>
      <c r="D72" s="750"/>
      <c r="E72" s="4" t="s">
        <v>757</v>
      </c>
      <c r="F72" s="732" t="s">
        <v>758</v>
      </c>
      <c r="G72" s="733"/>
      <c r="H72" s="734"/>
    </row>
    <row r="73" spans="1:8" ht="12.95" customHeight="1">
      <c r="A73" s="748"/>
      <c r="B73" s="749"/>
      <c r="C73" s="749"/>
      <c r="D73" s="750"/>
      <c r="E73" s="4" t="s">
        <v>759</v>
      </c>
      <c r="F73" s="732" t="s">
        <v>593</v>
      </c>
      <c r="G73" s="733"/>
      <c r="H73" s="734"/>
    </row>
    <row r="74" spans="1:8" ht="12.95" customHeight="1">
      <c r="A74" s="748"/>
      <c r="B74" s="749"/>
      <c r="C74" s="749"/>
      <c r="D74" s="750"/>
      <c r="E74" s="4" t="s">
        <v>760</v>
      </c>
      <c r="F74" s="376" t="s">
        <v>594</v>
      </c>
      <c r="G74" s="377"/>
      <c r="H74" s="378"/>
    </row>
    <row r="75" spans="1:8" ht="12.95" customHeight="1">
      <c r="A75" s="748"/>
      <c r="B75" s="749"/>
      <c r="C75" s="749"/>
      <c r="D75" s="750"/>
      <c r="E75" s="5">
        <v>5</v>
      </c>
      <c r="F75" s="373" t="s">
        <v>595</v>
      </c>
      <c r="G75" s="374"/>
      <c r="H75" s="375"/>
    </row>
    <row r="76" spans="1:8" ht="12.95" customHeight="1">
      <c r="A76" s="748"/>
      <c r="B76" s="749"/>
      <c r="C76" s="749"/>
      <c r="D76" s="750"/>
      <c r="E76" s="4" t="s">
        <v>110</v>
      </c>
      <c r="F76" s="376" t="s">
        <v>648</v>
      </c>
      <c r="G76" s="377"/>
      <c r="H76" s="378"/>
    </row>
    <row r="77" spans="1:8" ht="12.95" customHeight="1">
      <c r="A77" s="748"/>
      <c r="B77" s="749"/>
      <c r="C77" s="749"/>
      <c r="D77" s="750"/>
      <c r="E77" s="4" t="s">
        <v>636</v>
      </c>
      <c r="F77" s="376" t="s">
        <v>596</v>
      </c>
      <c r="G77" s="377"/>
      <c r="H77" s="378"/>
    </row>
    <row r="78" spans="1:8" ht="12.95" customHeight="1">
      <c r="A78" s="748"/>
      <c r="B78" s="749"/>
      <c r="C78" s="749"/>
      <c r="D78" s="750"/>
      <c r="E78" s="4" t="s">
        <v>637</v>
      </c>
      <c r="F78" s="376" t="s">
        <v>638</v>
      </c>
      <c r="G78" s="377"/>
      <c r="H78" s="378"/>
    </row>
    <row r="79" spans="1:8" ht="12.95" customHeight="1">
      <c r="A79" s="748"/>
      <c r="B79" s="749"/>
      <c r="C79" s="749"/>
      <c r="D79" s="750"/>
      <c r="E79" s="4" t="s">
        <v>122</v>
      </c>
      <c r="F79" s="376" t="s">
        <v>597</v>
      </c>
      <c r="G79" s="377"/>
      <c r="H79" s="378"/>
    </row>
    <row r="80" spans="1:8" ht="12.95" customHeight="1">
      <c r="A80" s="748"/>
      <c r="B80" s="749"/>
      <c r="C80" s="749"/>
      <c r="D80" s="750"/>
      <c r="E80" s="4" t="s">
        <v>639</v>
      </c>
      <c r="F80" s="376" t="s">
        <v>598</v>
      </c>
      <c r="G80" s="377"/>
      <c r="H80" s="378"/>
    </row>
    <row r="81" spans="1:8" ht="12.95" customHeight="1">
      <c r="A81" s="748"/>
      <c r="B81" s="749"/>
      <c r="C81" s="749"/>
      <c r="D81" s="750"/>
      <c r="E81" s="4" t="s">
        <v>640</v>
      </c>
      <c r="F81" s="376" t="s">
        <v>599</v>
      </c>
      <c r="G81" s="377"/>
      <c r="H81" s="378"/>
    </row>
    <row r="82" spans="1:8" ht="12.95" customHeight="1">
      <c r="A82" s="748"/>
      <c r="B82" s="749"/>
      <c r="C82" s="749"/>
      <c r="D82" s="750"/>
      <c r="E82" s="4" t="s">
        <v>641</v>
      </c>
      <c r="F82" s="376" t="s">
        <v>600</v>
      </c>
      <c r="G82" s="377"/>
      <c r="H82" s="378"/>
    </row>
    <row r="83" spans="1:8" ht="12.95" customHeight="1">
      <c r="A83" s="748"/>
      <c r="B83" s="749"/>
      <c r="C83" s="749"/>
      <c r="D83" s="750"/>
      <c r="E83" s="4" t="s">
        <v>642</v>
      </c>
      <c r="F83" s="376" t="s">
        <v>601</v>
      </c>
      <c r="G83" s="377"/>
      <c r="H83" s="378"/>
    </row>
    <row r="84" spans="1:8" ht="12.95" customHeight="1">
      <c r="A84" s="748"/>
      <c r="B84" s="749"/>
      <c r="C84" s="749"/>
      <c r="D84" s="750"/>
      <c r="E84" s="5">
        <v>6</v>
      </c>
      <c r="F84" s="373" t="s">
        <v>602</v>
      </c>
      <c r="G84" s="374"/>
      <c r="H84" s="375"/>
    </row>
    <row r="85" spans="1:8" ht="12.95" customHeight="1">
      <c r="A85" s="748"/>
      <c r="B85" s="749"/>
      <c r="C85" s="749"/>
      <c r="D85" s="750"/>
      <c r="E85" s="4" t="s">
        <v>643</v>
      </c>
      <c r="F85" s="376" t="s">
        <v>603</v>
      </c>
      <c r="G85" s="377"/>
      <c r="H85" s="378"/>
    </row>
    <row r="86" spans="1:8" ht="12.95" customHeight="1">
      <c r="A86" s="748"/>
      <c r="B86" s="749"/>
      <c r="C86" s="749"/>
      <c r="D86" s="750"/>
      <c r="E86" s="4" t="s">
        <v>121</v>
      </c>
      <c r="F86" s="376" t="s">
        <v>604</v>
      </c>
      <c r="G86" s="377"/>
      <c r="H86" s="378"/>
    </row>
    <row r="87" spans="1:8" ht="12.95" customHeight="1">
      <c r="A87" s="748"/>
      <c r="B87" s="749"/>
      <c r="C87" s="749"/>
      <c r="D87" s="750"/>
      <c r="E87" s="4" t="s">
        <v>644</v>
      </c>
      <c r="F87" s="379" t="s">
        <v>605</v>
      </c>
      <c r="G87" s="380"/>
      <c r="H87" s="381"/>
    </row>
    <row r="88" spans="1:8" ht="12.95" customHeight="1">
      <c r="A88" s="748"/>
      <c r="B88" s="749"/>
      <c r="C88" s="749"/>
      <c r="D88" s="750"/>
      <c r="E88" s="37" t="s">
        <v>645</v>
      </c>
      <c r="F88" s="57" t="s">
        <v>215</v>
      </c>
      <c r="G88" s="58"/>
      <c r="H88" s="59"/>
    </row>
    <row r="89" spans="1:8" ht="12.95" customHeight="1">
      <c r="A89" s="748"/>
      <c r="B89" s="749"/>
      <c r="C89" s="749"/>
      <c r="D89" s="750"/>
      <c r="E89" s="4"/>
      <c r="F89" s="732"/>
      <c r="G89" s="733"/>
      <c r="H89" s="734"/>
    </row>
    <row r="90" spans="1:8" ht="12.95" customHeight="1">
      <c r="A90" s="748"/>
      <c r="B90" s="749"/>
      <c r="C90" s="749"/>
      <c r="D90" s="750"/>
      <c r="E90" s="4"/>
      <c r="F90" s="732"/>
      <c r="G90" s="733"/>
      <c r="H90" s="734"/>
    </row>
    <row r="91" spans="1:8" ht="12.95" customHeight="1">
      <c r="A91" s="748"/>
      <c r="B91" s="749"/>
      <c r="C91" s="749"/>
      <c r="D91" s="750"/>
      <c r="E91" s="14"/>
      <c r="F91" s="729"/>
      <c r="G91" s="730"/>
      <c r="H91" s="731"/>
    </row>
    <row r="92" spans="1:8" ht="12.95" customHeight="1">
      <c r="A92" s="15" t="s">
        <v>92</v>
      </c>
      <c r="B92" s="16"/>
      <c r="C92" s="16"/>
      <c r="D92" s="17"/>
      <c r="E92" s="18"/>
      <c r="F92" s="376"/>
      <c r="G92" s="19"/>
      <c r="H92" s="20"/>
    </row>
    <row r="93" spans="1:8" ht="12" customHeight="1">
      <c r="E93" s="21"/>
      <c r="F93" s="22"/>
      <c r="G93" s="22"/>
      <c r="H93" s="22"/>
    </row>
    <row r="94" spans="1:8" ht="5.25" customHeight="1">
      <c r="B94" s="23"/>
      <c r="C94" s="23"/>
      <c r="D94" s="23"/>
    </row>
  </sheetData>
  <mergeCells count="48">
    <mergeCell ref="F89:H89"/>
    <mergeCell ref="F90:H90"/>
    <mergeCell ref="F91:H91"/>
    <mergeCell ref="F64:H64"/>
    <mergeCell ref="F70:H70"/>
    <mergeCell ref="F71:H71"/>
    <mergeCell ref="F72:H72"/>
    <mergeCell ref="F73:H73"/>
    <mergeCell ref="A48:H48"/>
    <mergeCell ref="A49:D91"/>
    <mergeCell ref="F49:H49"/>
    <mergeCell ref="F50:H50"/>
    <mergeCell ref="F51:H51"/>
    <mergeCell ref="F52:H52"/>
    <mergeCell ref="F53:H53"/>
    <mergeCell ref="F54:H54"/>
    <mergeCell ref="F55:H55"/>
    <mergeCell ref="F56:H56"/>
    <mergeCell ref="F57:H57"/>
    <mergeCell ref="F58:H58"/>
    <mergeCell ref="F59:H59"/>
    <mergeCell ref="F61:H61"/>
    <mergeCell ref="F62:H62"/>
    <mergeCell ref="F63:H63"/>
    <mergeCell ref="A2:H2"/>
    <mergeCell ref="F3:H3"/>
    <mergeCell ref="F4:H4"/>
    <mergeCell ref="F5:H5"/>
    <mergeCell ref="A3:D45"/>
    <mergeCell ref="F6:H6"/>
    <mergeCell ref="F7:H7"/>
    <mergeCell ref="F15:H15"/>
    <mergeCell ref="F16:H16"/>
    <mergeCell ref="F17:H17"/>
    <mergeCell ref="F8:H8"/>
    <mergeCell ref="F9:H9"/>
    <mergeCell ref="F10:H10"/>
    <mergeCell ref="F11:H11"/>
    <mergeCell ref="F12:H12"/>
    <mergeCell ref="F13:H13"/>
    <mergeCell ref="F45:H45"/>
    <mergeCell ref="F43:H43"/>
    <mergeCell ref="F44:H44"/>
    <mergeCell ref="F18:H18"/>
    <mergeCell ref="F24:H24"/>
    <mergeCell ref="F25:H25"/>
    <mergeCell ref="F26:H26"/>
    <mergeCell ref="F27:H27"/>
  </mergeCells>
  <phoneticPr fontId="2"/>
  <printOptions horizontalCentered="1" verticalCentered="1"/>
  <pageMargins left="0.59055118110236227" right="0.59055118110236227" top="0.39370078740157483" bottom="0.39370078740157483" header="0.51181102362204722" footer="0.51181102362204722"/>
  <pageSetup paperSize="8" scale="145" orientation="landscape" blackAndWhite="1" r:id="rId1"/>
  <headerFooter alignWithMargins="0"/>
  <rowBreaks count="1" manualBreakCount="1">
    <brk id="9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K175"/>
  <sheetViews>
    <sheetView showGridLines="0" showZeros="0" view="pageBreakPreview" zoomScaleNormal="100" zoomScaleSheetLayoutView="100" workbookViewId="0"/>
  </sheetViews>
  <sheetFormatPr defaultRowHeight="13.5"/>
  <cols>
    <col min="1" max="1" width="2.625" style="25" customWidth="1"/>
    <col min="2" max="2" width="5.625" style="25" customWidth="1"/>
    <col min="3" max="3" width="15.625" style="25" customWidth="1"/>
    <col min="4" max="4" width="26.625" style="25" customWidth="1"/>
    <col min="5" max="5" width="20.625" style="25" customWidth="1"/>
    <col min="6" max="6" width="20.75" style="25" customWidth="1"/>
    <col min="7" max="16384" width="9" style="25"/>
  </cols>
  <sheetData>
    <row r="1" spans="1:9">
      <c r="A1" s="24" t="s">
        <v>606</v>
      </c>
      <c r="G1" s="382"/>
    </row>
    <row r="2" spans="1:9" ht="18" customHeight="1">
      <c r="A2" s="26"/>
      <c r="B2" s="752" t="s">
        <v>607</v>
      </c>
      <c r="C2" s="752"/>
      <c r="D2" s="752"/>
      <c r="E2" s="752"/>
      <c r="F2" s="752"/>
      <c r="G2" s="27"/>
      <c r="H2" s="27"/>
      <c r="I2" s="27"/>
    </row>
    <row r="3" spans="1:9" s="29" customFormat="1" ht="20.100000000000001" customHeight="1">
      <c r="A3" s="757" t="s">
        <v>608</v>
      </c>
      <c r="B3" s="758"/>
      <c r="C3" s="28" t="s">
        <v>573</v>
      </c>
      <c r="D3" s="771" t="s">
        <v>574</v>
      </c>
      <c r="E3" s="771"/>
      <c r="F3" s="345" t="s">
        <v>609</v>
      </c>
    </row>
    <row r="4" spans="1:9" s="29" customFormat="1" ht="20.100000000000001" customHeight="1">
      <c r="A4" s="759"/>
      <c r="B4" s="760"/>
      <c r="C4" s="346"/>
      <c r="D4" s="772"/>
      <c r="E4" s="773"/>
      <c r="F4" s="30" t="s">
        <v>1291</v>
      </c>
    </row>
    <row r="5" spans="1:9" ht="22.5" customHeight="1">
      <c r="A5" s="757" t="s">
        <v>1078</v>
      </c>
      <c r="B5" s="761"/>
      <c r="C5" s="761"/>
      <c r="D5" s="758"/>
      <c r="E5" s="766" t="s">
        <v>610</v>
      </c>
      <c r="F5" s="767"/>
    </row>
    <row r="6" spans="1:9" ht="22.5" customHeight="1">
      <c r="A6" s="759"/>
      <c r="B6" s="762"/>
      <c r="C6" s="762"/>
      <c r="D6" s="760"/>
      <c r="E6" s="775"/>
      <c r="F6" s="776"/>
    </row>
    <row r="7" spans="1:9" ht="22.5" customHeight="1">
      <c r="A7" s="759"/>
      <c r="B7" s="762"/>
      <c r="C7" s="762"/>
      <c r="D7" s="760"/>
      <c r="E7" s="777"/>
      <c r="F7" s="778"/>
    </row>
    <row r="8" spans="1:9" ht="22.5" customHeight="1">
      <c r="A8" s="759"/>
      <c r="B8" s="762"/>
      <c r="C8" s="762"/>
      <c r="D8" s="760"/>
      <c r="E8" s="777"/>
      <c r="F8" s="778"/>
    </row>
    <row r="9" spans="1:9" ht="22.5" customHeight="1">
      <c r="A9" s="759"/>
      <c r="B9" s="762"/>
      <c r="C9" s="762"/>
      <c r="D9" s="760"/>
      <c r="E9" s="777"/>
      <c r="F9" s="778"/>
    </row>
    <row r="10" spans="1:9" ht="22.5" customHeight="1">
      <c r="A10" s="759"/>
      <c r="B10" s="762"/>
      <c r="C10" s="762"/>
      <c r="D10" s="760"/>
      <c r="E10" s="777"/>
      <c r="F10" s="778"/>
    </row>
    <row r="11" spans="1:9" ht="22.5" customHeight="1">
      <c r="A11" s="759"/>
      <c r="B11" s="762"/>
      <c r="C11" s="762"/>
      <c r="D11" s="760"/>
      <c r="E11" s="777"/>
      <c r="F11" s="778"/>
    </row>
    <row r="12" spans="1:9" ht="22.5" customHeight="1">
      <c r="A12" s="759"/>
      <c r="B12" s="762"/>
      <c r="C12" s="762"/>
      <c r="D12" s="760"/>
      <c r="E12" s="777"/>
      <c r="F12" s="778"/>
    </row>
    <row r="13" spans="1:9" ht="22.5" customHeight="1">
      <c r="A13" s="759"/>
      <c r="B13" s="762"/>
      <c r="C13" s="762"/>
      <c r="D13" s="760"/>
      <c r="E13" s="777"/>
      <c r="F13" s="778"/>
    </row>
    <row r="14" spans="1:9" ht="22.5" customHeight="1">
      <c r="A14" s="759"/>
      <c r="B14" s="762"/>
      <c r="C14" s="762"/>
      <c r="D14" s="760"/>
      <c r="E14" s="777"/>
      <c r="F14" s="778"/>
    </row>
    <row r="15" spans="1:9" ht="22.5" customHeight="1">
      <c r="A15" s="759"/>
      <c r="B15" s="762"/>
      <c r="C15" s="762"/>
      <c r="D15" s="760"/>
      <c r="E15" s="777"/>
      <c r="F15" s="778"/>
    </row>
    <row r="16" spans="1:9" ht="22.5" customHeight="1">
      <c r="A16" s="759"/>
      <c r="B16" s="762"/>
      <c r="C16" s="762"/>
      <c r="D16" s="760"/>
      <c r="E16" s="777"/>
      <c r="F16" s="778"/>
    </row>
    <row r="17" spans="1:11" ht="22.5" customHeight="1">
      <c r="A17" s="763"/>
      <c r="B17" s="764"/>
      <c r="C17" s="764"/>
      <c r="D17" s="765"/>
      <c r="E17" s="779"/>
      <c r="F17" s="780"/>
    </row>
    <row r="18" spans="1:11" ht="9.9499999999999993" customHeight="1">
      <c r="A18" s="26"/>
      <c r="B18" s="31"/>
      <c r="C18" s="31"/>
      <c r="D18" s="31"/>
      <c r="E18" s="31"/>
      <c r="F18" s="31"/>
    </row>
    <row r="19" spans="1:11" s="29" customFormat="1" ht="21.95" customHeight="1">
      <c r="A19" s="757" t="s">
        <v>608</v>
      </c>
      <c r="B19" s="758"/>
      <c r="C19" s="345" t="s">
        <v>573</v>
      </c>
      <c r="D19" s="771" t="s">
        <v>574</v>
      </c>
      <c r="E19" s="771"/>
      <c r="F19" s="345" t="s">
        <v>609</v>
      </c>
    </row>
    <row r="20" spans="1:11" s="29" customFormat="1" ht="21.95" customHeight="1">
      <c r="A20" s="763"/>
      <c r="B20" s="765"/>
      <c r="C20" s="347"/>
      <c r="D20" s="781"/>
      <c r="E20" s="782"/>
      <c r="F20" s="30" t="s">
        <v>1291</v>
      </c>
    </row>
    <row r="21" spans="1:11" ht="22.5" customHeight="1">
      <c r="A21" s="757" t="s">
        <v>1078</v>
      </c>
      <c r="B21" s="761"/>
      <c r="C21" s="761"/>
      <c r="D21" s="758"/>
      <c r="E21" s="766" t="s">
        <v>610</v>
      </c>
      <c r="F21" s="767"/>
    </row>
    <row r="22" spans="1:11" ht="22.5" customHeight="1">
      <c r="A22" s="759"/>
      <c r="B22" s="762"/>
      <c r="C22" s="762"/>
      <c r="D22" s="760"/>
      <c r="E22" s="768"/>
      <c r="F22" s="769"/>
    </row>
    <row r="23" spans="1:11" ht="22.5" customHeight="1">
      <c r="A23" s="759"/>
      <c r="B23" s="762"/>
      <c r="C23" s="762"/>
      <c r="D23" s="760"/>
      <c r="E23" s="768"/>
      <c r="F23" s="769"/>
    </row>
    <row r="24" spans="1:11" ht="22.5" customHeight="1">
      <c r="A24" s="759"/>
      <c r="B24" s="762"/>
      <c r="C24" s="762"/>
      <c r="D24" s="760"/>
      <c r="E24" s="753"/>
      <c r="F24" s="754"/>
    </row>
    <row r="25" spans="1:11" ht="22.5" customHeight="1">
      <c r="A25" s="759"/>
      <c r="B25" s="762"/>
      <c r="C25" s="762"/>
      <c r="D25" s="760"/>
      <c r="E25" s="753"/>
      <c r="F25" s="754"/>
      <c r="K25" s="25" t="s">
        <v>1288</v>
      </c>
    </row>
    <row r="26" spans="1:11" ht="22.5" customHeight="1">
      <c r="A26" s="759"/>
      <c r="B26" s="762"/>
      <c r="C26" s="762"/>
      <c r="D26" s="760"/>
      <c r="E26" s="753"/>
      <c r="F26" s="754"/>
      <c r="K26" s="25" t="s">
        <v>1291</v>
      </c>
    </row>
    <row r="27" spans="1:11" ht="22.5" customHeight="1">
      <c r="A27" s="759"/>
      <c r="B27" s="762"/>
      <c r="C27" s="762"/>
      <c r="D27" s="760"/>
      <c r="E27" s="753"/>
      <c r="F27" s="754"/>
      <c r="K27" s="25" t="s">
        <v>1289</v>
      </c>
    </row>
    <row r="28" spans="1:11" ht="22.5" customHeight="1">
      <c r="A28" s="759"/>
      <c r="B28" s="762"/>
      <c r="C28" s="762"/>
      <c r="D28" s="760"/>
      <c r="E28" s="753"/>
      <c r="F28" s="754"/>
      <c r="K28" s="25" t="s">
        <v>1290</v>
      </c>
    </row>
    <row r="29" spans="1:11" ht="22.5" customHeight="1">
      <c r="A29" s="759"/>
      <c r="B29" s="762"/>
      <c r="C29" s="762"/>
      <c r="D29" s="760"/>
      <c r="E29" s="753"/>
      <c r="F29" s="754"/>
    </row>
    <row r="30" spans="1:11" ht="22.5" customHeight="1">
      <c r="A30" s="759"/>
      <c r="B30" s="762"/>
      <c r="C30" s="762"/>
      <c r="D30" s="760"/>
      <c r="E30" s="753"/>
      <c r="F30" s="754"/>
    </row>
    <row r="31" spans="1:11" ht="22.5" customHeight="1">
      <c r="A31" s="759"/>
      <c r="B31" s="762"/>
      <c r="C31" s="762"/>
      <c r="D31" s="760"/>
      <c r="E31" s="753"/>
      <c r="F31" s="754"/>
    </row>
    <row r="32" spans="1:11" ht="22.5" customHeight="1">
      <c r="A32" s="759"/>
      <c r="B32" s="762"/>
      <c r="C32" s="762"/>
      <c r="D32" s="760"/>
      <c r="E32" s="753"/>
      <c r="F32" s="754"/>
    </row>
    <row r="33" spans="1:9" ht="22.5" customHeight="1">
      <c r="A33" s="763"/>
      <c r="B33" s="764"/>
      <c r="C33" s="764"/>
      <c r="D33" s="765"/>
      <c r="E33" s="755"/>
      <c r="F33" s="756"/>
    </row>
    <row r="34" spans="1:9" ht="14.1" customHeight="1">
      <c r="A34" s="774" t="s">
        <v>611</v>
      </c>
      <c r="B34" s="774"/>
      <c r="C34" s="32"/>
      <c r="D34" s="32"/>
      <c r="E34" s="33"/>
      <c r="F34" s="33"/>
    </row>
    <row r="35" spans="1:9" ht="36" customHeight="1">
      <c r="A35" s="34" t="s">
        <v>222</v>
      </c>
      <c r="B35" s="770" t="s">
        <v>646</v>
      </c>
      <c r="C35" s="770"/>
      <c r="D35" s="770"/>
      <c r="E35" s="770"/>
      <c r="F35" s="770"/>
    </row>
    <row r="36" spans="1:9" ht="15" customHeight="1">
      <c r="A36" s="35" t="s">
        <v>612</v>
      </c>
      <c r="B36" s="35" t="s">
        <v>613</v>
      </c>
      <c r="C36" s="35"/>
      <c r="D36" s="35"/>
      <c r="E36" s="35"/>
      <c r="F36" s="35"/>
    </row>
    <row r="37" spans="1:9" ht="15" customHeight="1">
      <c r="A37" s="35" t="s">
        <v>226</v>
      </c>
      <c r="B37" s="35" t="s">
        <v>614</v>
      </c>
      <c r="C37" s="35"/>
      <c r="D37" s="35"/>
      <c r="E37" s="35"/>
      <c r="F37" s="35"/>
    </row>
    <row r="38" spans="1:9" ht="26.1" customHeight="1">
      <c r="A38" s="35" t="s">
        <v>615</v>
      </c>
      <c r="B38" s="751" t="s">
        <v>616</v>
      </c>
      <c r="C38" s="751"/>
      <c r="D38" s="751"/>
      <c r="E38" s="751"/>
      <c r="F38" s="751"/>
    </row>
    <row r="39" spans="1:9" ht="15" customHeight="1">
      <c r="A39" s="35" t="s">
        <v>617</v>
      </c>
      <c r="B39" s="35" t="s">
        <v>618</v>
      </c>
      <c r="C39" s="35"/>
      <c r="D39" s="35"/>
      <c r="E39" s="35"/>
      <c r="F39" s="35"/>
    </row>
    <row r="41" spans="1:9" ht="18" customHeight="1">
      <c r="A41" s="26"/>
      <c r="B41" s="752" t="s">
        <v>607</v>
      </c>
      <c r="C41" s="752"/>
      <c r="D41" s="752"/>
      <c r="E41" s="752"/>
      <c r="F41" s="752"/>
      <c r="G41" s="27"/>
      <c r="H41" s="27"/>
      <c r="I41" s="27"/>
    </row>
    <row r="42" spans="1:9" s="29" customFormat="1" ht="20.100000000000001" customHeight="1">
      <c r="A42" s="757" t="s">
        <v>608</v>
      </c>
      <c r="B42" s="758"/>
      <c r="C42" s="28" t="s">
        <v>573</v>
      </c>
      <c r="D42" s="771" t="s">
        <v>574</v>
      </c>
      <c r="E42" s="771"/>
      <c r="F42" s="345" t="s">
        <v>609</v>
      </c>
    </row>
    <row r="43" spans="1:9" s="29" customFormat="1" ht="20.100000000000001" customHeight="1">
      <c r="A43" s="759"/>
      <c r="B43" s="760"/>
      <c r="C43" s="346"/>
      <c r="D43" s="772"/>
      <c r="E43" s="773"/>
      <c r="F43" s="30" t="s">
        <v>1291</v>
      </c>
    </row>
    <row r="44" spans="1:9" ht="22.5" customHeight="1">
      <c r="A44" s="757" t="s">
        <v>1078</v>
      </c>
      <c r="B44" s="761"/>
      <c r="C44" s="761"/>
      <c r="D44" s="758"/>
      <c r="E44" s="766" t="s">
        <v>610</v>
      </c>
      <c r="F44" s="767"/>
    </row>
    <row r="45" spans="1:9" ht="22.5" customHeight="1">
      <c r="A45" s="759"/>
      <c r="B45" s="762"/>
      <c r="C45" s="762"/>
      <c r="D45" s="760"/>
      <c r="E45" s="768"/>
      <c r="F45" s="769"/>
    </row>
    <row r="46" spans="1:9" ht="22.5" customHeight="1">
      <c r="A46" s="759"/>
      <c r="B46" s="762"/>
      <c r="C46" s="762"/>
      <c r="D46" s="760"/>
      <c r="E46" s="753"/>
      <c r="F46" s="754"/>
    </row>
    <row r="47" spans="1:9" ht="22.5" customHeight="1">
      <c r="A47" s="759"/>
      <c r="B47" s="762"/>
      <c r="C47" s="762"/>
      <c r="D47" s="760"/>
      <c r="E47" s="753"/>
      <c r="F47" s="754"/>
    </row>
    <row r="48" spans="1:9" ht="22.5" customHeight="1">
      <c r="A48" s="759"/>
      <c r="B48" s="762"/>
      <c r="C48" s="762"/>
      <c r="D48" s="760"/>
      <c r="E48" s="753"/>
      <c r="F48" s="754"/>
    </row>
    <row r="49" spans="1:6" ht="22.5" customHeight="1">
      <c r="A49" s="759"/>
      <c r="B49" s="762"/>
      <c r="C49" s="762"/>
      <c r="D49" s="760"/>
      <c r="E49" s="753"/>
      <c r="F49" s="754"/>
    </row>
    <row r="50" spans="1:6" ht="22.5" customHeight="1">
      <c r="A50" s="759"/>
      <c r="B50" s="762"/>
      <c r="C50" s="762"/>
      <c r="D50" s="760"/>
      <c r="E50" s="753"/>
      <c r="F50" s="754"/>
    </row>
    <row r="51" spans="1:6" ht="22.5" customHeight="1">
      <c r="A51" s="759"/>
      <c r="B51" s="762"/>
      <c r="C51" s="762"/>
      <c r="D51" s="760"/>
      <c r="E51" s="753"/>
      <c r="F51" s="754"/>
    </row>
    <row r="52" spans="1:6" ht="22.5" customHeight="1">
      <c r="A52" s="759"/>
      <c r="B52" s="762"/>
      <c r="C52" s="762"/>
      <c r="D52" s="760"/>
      <c r="E52" s="753"/>
      <c r="F52" s="754"/>
    </row>
    <row r="53" spans="1:6" ht="22.5" customHeight="1">
      <c r="A53" s="759"/>
      <c r="B53" s="762"/>
      <c r="C53" s="762"/>
      <c r="D53" s="760"/>
      <c r="E53" s="753"/>
      <c r="F53" s="754"/>
    </row>
    <row r="54" spans="1:6" ht="22.5" customHeight="1">
      <c r="A54" s="759"/>
      <c r="B54" s="762"/>
      <c r="C54" s="762"/>
      <c r="D54" s="760"/>
      <c r="E54" s="753"/>
      <c r="F54" s="754"/>
    </row>
    <row r="55" spans="1:6" ht="22.5" customHeight="1">
      <c r="A55" s="759"/>
      <c r="B55" s="762"/>
      <c r="C55" s="762"/>
      <c r="D55" s="760"/>
      <c r="E55" s="753"/>
      <c r="F55" s="754"/>
    </row>
    <row r="56" spans="1:6" ht="22.5" customHeight="1">
      <c r="A56" s="763"/>
      <c r="B56" s="764"/>
      <c r="C56" s="764"/>
      <c r="D56" s="765"/>
      <c r="E56" s="755"/>
      <c r="F56" s="756"/>
    </row>
    <row r="57" spans="1:6" ht="9.9499999999999993" customHeight="1">
      <c r="A57" s="26"/>
      <c r="B57" s="31"/>
      <c r="C57" s="31"/>
      <c r="D57" s="31"/>
      <c r="E57" s="31"/>
      <c r="F57" s="31"/>
    </row>
    <row r="58" spans="1:6" s="29" customFormat="1" ht="21.95" customHeight="1">
      <c r="A58" s="757" t="s">
        <v>608</v>
      </c>
      <c r="B58" s="758"/>
      <c r="C58" s="345" t="s">
        <v>573</v>
      </c>
      <c r="D58" s="771" t="s">
        <v>574</v>
      </c>
      <c r="E58" s="771"/>
      <c r="F58" s="345" t="s">
        <v>609</v>
      </c>
    </row>
    <row r="59" spans="1:6" s="29" customFormat="1" ht="21.95" customHeight="1">
      <c r="A59" s="763"/>
      <c r="B59" s="765"/>
      <c r="C59" s="347"/>
      <c r="D59" s="781"/>
      <c r="E59" s="782"/>
      <c r="F59" s="30" t="s">
        <v>1291</v>
      </c>
    </row>
    <row r="60" spans="1:6" ht="22.5" customHeight="1">
      <c r="A60" s="757" t="s">
        <v>1078</v>
      </c>
      <c r="B60" s="761"/>
      <c r="C60" s="761"/>
      <c r="D60" s="758"/>
      <c r="E60" s="766" t="s">
        <v>610</v>
      </c>
      <c r="F60" s="767"/>
    </row>
    <row r="61" spans="1:6" ht="22.5" customHeight="1">
      <c r="A61" s="759"/>
      <c r="B61" s="762"/>
      <c r="C61" s="762"/>
      <c r="D61" s="760"/>
      <c r="E61" s="768"/>
      <c r="F61" s="769"/>
    </row>
    <row r="62" spans="1:6" ht="22.5" customHeight="1">
      <c r="A62" s="759"/>
      <c r="B62" s="762"/>
      <c r="C62" s="762"/>
      <c r="D62" s="760"/>
      <c r="E62" s="768"/>
      <c r="F62" s="769"/>
    </row>
    <row r="63" spans="1:6" ht="22.5" customHeight="1">
      <c r="A63" s="759"/>
      <c r="B63" s="762"/>
      <c r="C63" s="762"/>
      <c r="D63" s="760"/>
      <c r="E63" s="753"/>
      <c r="F63" s="754"/>
    </row>
    <row r="64" spans="1:6" ht="22.5" customHeight="1">
      <c r="A64" s="759"/>
      <c r="B64" s="762"/>
      <c r="C64" s="762"/>
      <c r="D64" s="760"/>
      <c r="E64" s="753"/>
      <c r="F64" s="754"/>
    </row>
    <row r="65" spans="1:9" ht="22.5" customHeight="1">
      <c r="A65" s="759"/>
      <c r="B65" s="762"/>
      <c r="C65" s="762"/>
      <c r="D65" s="760"/>
      <c r="E65" s="753"/>
      <c r="F65" s="754"/>
    </row>
    <row r="66" spans="1:9" ht="22.5" customHeight="1">
      <c r="A66" s="759"/>
      <c r="B66" s="762"/>
      <c r="C66" s="762"/>
      <c r="D66" s="760"/>
      <c r="E66" s="753"/>
      <c r="F66" s="754"/>
    </row>
    <row r="67" spans="1:9" ht="22.5" customHeight="1">
      <c r="A67" s="759"/>
      <c r="B67" s="762"/>
      <c r="C67" s="762"/>
      <c r="D67" s="760"/>
      <c r="E67" s="753"/>
      <c r="F67" s="754"/>
    </row>
    <row r="68" spans="1:9" ht="22.5" customHeight="1">
      <c r="A68" s="759"/>
      <c r="B68" s="762"/>
      <c r="C68" s="762"/>
      <c r="D68" s="760"/>
      <c r="E68" s="753"/>
      <c r="F68" s="754"/>
    </row>
    <row r="69" spans="1:9" ht="22.5" customHeight="1">
      <c r="A69" s="759"/>
      <c r="B69" s="762"/>
      <c r="C69" s="762"/>
      <c r="D69" s="760"/>
      <c r="E69" s="753"/>
      <c r="F69" s="754"/>
    </row>
    <row r="70" spans="1:9" ht="22.5" customHeight="1">
      <c r="A70" s="759"/>
      <c r="B70" s="762"/>
      <c r="C70" s="762"/>
      <c r="D70" s="760"/>
      <c r="E70" s="753"/>
      <c r="F70" s="754"/>
    </row>
    <row r="71" spans="1:9" ht="22.5" customHeight="1">
      <c r="A71" s="759"/>
      <c r="B71" s="762"/>
      <c r="C71" s="762"/>
      <c r="D71" s="760"/>
      <c r="E71" s="753"/>
      <c r="F71" s="754"/>
    </row>
    <row r="72" spans="1:9" ht="22.5" customHeight="1">
      <c r="A72" s="763"/>
      <c r="B72" s="764"/>
      <c r="C72" s="764"/>
      <c r="D72" s="765"/>
      <c r="E72" s="755"/>
      <c r="F72" s="756"/>
    </row>
    <row r="73" spans="1:9">
      <c r="B73" s="36"/>
    </row>
    <row r="74" spans="1:9" ht="18" customHeight="1">
      <c r="A74" s="26"/>
      <c r="B74" s="752" t="s">
        <v>607</v>
      </c>
      <c r="C74" s="752"/>
      <c r="D74" s="752"/>
      <c r="E74" s="752"/>
      <c r="F74" s="752"/>
      <c r="G74" s="27"/>
      <c r="H74" s="27"/>
      <c r="I74" s="27"/>
    </row>
    <row r="75" spans="1:9" s="29" customFormat="1" ht="20.100000000000001" customHeight="1">
      <c r="A75" s="757" t="s">
        <v>608</v>
      </c>
      <c r="B75" s="758"/>
      <c r="C75" s="28" t="s">
        <v>573</v>
      </c>
      <c r="D75" s="771" t="s">
        <v>574</v>
      </c>
      <c r="E75" s="771"/>
      <c r="F75" s="345" t="s">
        <v>609</v>
      </c>
    </row>
    <row r="76" spans="1:9" s="29" customFormat="1" ht="20.100000000000001" customHeight="1">
      <c r="A76" s="759"/>
      <c r="B76" s="760"/>
      <c r="C76" s="346"/>
      <c r="D76" s="772"/>
      <c r="E76" s="773"/>
      <c r="F76" s="30" t="s">
        <v>1291</v>
      </c>
    </row>
    <row r="77" spans="1:9" ht="22.5" customHeight="1">
      <c r="A77" s="757" t="s">
        <v>1078</v>
      </c>
      <c r="B77" s="761"/>
      <c r="C77" s="761"/>
      <c r="D77" s="758"/>
      <c r="E77" s="766" t="s">
        <v>610</v>
      </c>
      <c r="F77" s="767"/>
    </row>
    <row r="78" spans="1:9" ht="22.5" customHeight="1">
      <c r="A78" s="759"/>
      <c r="B78" s="762"/>
      <c r="C78" s="762"/>
      <c r="D78" s="760"/>
      <c r="E78" s="768"/>
      <c r="F78" s="769"/>
    </row>
    <row r="79" spans="1:9" ht="22.5" customHeight="1">
      <c r="A79" s="759"/>
      <c r="B79" s="762"/>
      <c r="C79" s="762"/>
      <c r="D79" s="760"/>
      <c r="E79" s="753"/>
      <c r="F79" s="754"/>
    </row>
    <row r="80" spans="1:9" ht="22.5" customHeight="1">
      <c r="A80" s="759"/>
      <c r="B80" s="762"/>
      <c r="C80" s="762"/>
      <c r="D80" s="760"/>
      <c r="E80" s="753"/>
      <c r="F80" s="754"/>
    </row>
    <row r="81" spans="1:6" ht="22.5" customHeight="1">
      <c r="A81" s="759"/>
      <c r="B81" s="762"/>
      <c r="C81" s="762"/>
      <c r="D81" s="760"/>
      <c r="E81" s="753"/>
      <c r="F81" s="754"/>
    </row>
    <row r="82" spans="1:6" ht="22.5" customHeight="1">
      <c r="A82" s="759"/>
      <c r="B82" s="762"/>
      <c r="C82" s="762"/>
      <c r="D82" s="760"/>
      <c r="E82" s="753"/>
      <c r="F82" s="754"/>
    </row>
    <row r="83" spans="1:6" ht="22.5" customHeight="1">
      <c r="A83" s="759"/>
      <c r="B83" s="762"/>
      <c r="C83" s="762"/>
      <c r="D83" s="760"/>
      <c r="E83" s="753"/>
      <c r="F83" s="754"/>
    </row>
    <row r="84" spans="1:6" ht="22.5" customHeight="1">
      <c r="A84" s="759"/>
      <c r="B84" s="762"/>
      <c r="C84" s="762"/>
      <c r="D84" s="760"/>
      <c r="E84" s="753"/>
      <c r="F84" s="754"/>
    </row>
    <row r="85" spans="1:6" ht="22.5" customHeight="1">
      <c r="A85" s="759"/>
      <c r="B85" s="762"/>
      <c r="C85" s="762"/>
      <c r="D85" s="760"/>
      <c r="E85" s="753"/>
      <c r="F85" s="754"/>
    </row>
    <row r="86" spans="1:6" ht="22.5" customHeight="1">
      <c r="A86" s="759"/>
      <c r="B86" s="762"/>
      <c r="C86" s="762"/>
      <c r="D86" s="760"/>
      <c r="E86" s="753"/>
      <c r="F86" s="754"/>
    </row>
    <row r="87" spans="1:6" ht="22.5" customHeight="1">
      <c r="A87" s="759"/>
      <c r="B87" s="762"/>
      <c r="C87" s="762"/>
      <c r="D87" s="760"/>
      <c r="E87" s="753"/>
      <c r="F87" s="754"/>
    </row>
    <row r="88" spans="1:6" ht="22.5" customHeight="1">
      <c r="A88" s="759"/>
      <c r="B88" s="762"/>
      <c r="C88" s="762"/>
      <c r="D88" s="760"/>
      <c r="E88" s="753"/>
      <c r="F88" s="754"/>
    </row>
    <row r="89" spans="1:6" ht="22.5" customHeight="1">
      <c r="A89" s="763"/>
      <c r="B89" s="764"/>
      <c r="C89" s="764"/>
      <c r="D89" s="765"/>
      <c r="E89" s="755"/>
      <c r="F89" s="756"/>
    </row>
    <row r="90" spans="1:6" ht="9.9499999999999993" customHeight="1">
      <c r="A90" s="26"/>
      <c r="B90" s="31"/>
      <c r="C90" s="31"/>
      <c r="D90" s="31"/>
      <c r="E90" s="31"/>
      <c r="F90" s="31"/>
    </row>
    <row r="91" spans="1:6" s="29" customFormat="1" ht="21.95" customHeight="1">
      <c r="A91" s="757" t="s">
        <v>608</v>
      </c>
      <c r="B91" s="758"/>
      <c r="C91" s="345" t="s">
        <v>573</v>
      </c>
      <c r="D91" s="771" t="s">
        <v>574</v>
      </c>
      <c r="E91" s="771"/>
      <c r="F91" s="345" t="s">
        <v>609</v>
      </c>
    </row>
    <row r="92" spans="1:6" s="29" customFormat="1" ht="21.95" customHeight="1">
      <c r="A92" s="763"/>
      <c r="B92" s="765"/>
      <c r="C92" s="347"/>
      <c r="D92" s="781"/>
      <c r="E92" s="782"/>
      <c r="F92" s="30" t="s">
        <v>1291</v>
      </c>
    </row>
    <row r="93" spans="1:6" ht="22.5" customHeight="1">
      <c r="A93" s="757" t="s">
        <v>1078</v>
      </c>
      <c r="B93" s="761"/>
      <c r="C93" s="761"/>
      <c r="D93" s="758"/>
      <c r="E93" s="766" t="s">
        <v>610</v>
      </c>
      <c r="F93" s="767"/>
    </row>
    <row r="94" spans="1:6" ht="22.5" customHeight="1">
      <c r="A94" s="759"/>
      <c r="B94" s="762"/>
      <c r="C94" s="762"/>
      <c r="D94" s="760"/>
      <c r="E94" s="768"/>
      <c r="F94" s="769"/>
    </row>
    <row r="95" spans="1:6" ht="22.5" customHeight="1">
      <c r="A95" s="759"/>
      <c r="B95" s="762"/>
      <c r="C95" s="762"/>
      <c r="D95" s="760"/>
      <c r="E95" s="768"/>
      <c r="F95" s="769"/>
    </row>
    <row r="96" spans="1:6" ht="22.5" customHeight="1">
      <c r="A96" s="759"/>
      <c r="B96" s="762"/>
      <c r="C96" s="762"/>
      <c r="D96" s="760"/>
      <c r="E96" s="753"/>
      <c r="F96" s="754"/>
    </row>
    <row r="97" spans="1:9" ht="22.5" customHeight="1">
      <c r="A97" s="759"/>
      <c r="B97" s="762"/>
      <c r="C97" s="762"/>
      <c r="D97" s="760"/>
      <c r="E97" s="753"/>
      <c r="F97" s="754"/>
    </row>
    <row r="98" spans="1:9" ht="22.5" customHeight="1">
      <c r="A98" s="759"/>
      <c r="B98" s="762"/>
      <c r="C98" s="762"/>
      <c r="D98" s="760"/>
      <c r="E98" s="753"/>
      <c r="F98" s="754"/>
    </row>
    <row r="99" spans="1:9" ht="22.5" customHeight="1">
      <c r="A99" s="759"/>
      <c r="B99" s="762"/>
      <c r="C99" s="762"/>
      <c r="D99" s="760"/>
      <c r="E99" s="753"/>
      <c r="F99" s="754"/>
    </row>
    <row r="100" spans="1:9" ht="22.5" customHeight="1">
      <c r="A100" s="759"/>
      <c r="B100" s="762"/>
      <c r="C100" s="762"/>
      <c r="D100" s="760"/>
      <c r="E100" s="753"/>
      <c r="F100" s="754"/>
    </row>
    <row r="101" spans="1:9" ht="22.5" customHeight="1">
      <c r="A101" s="759"/>
      <c r="B101" s="762"/>
      <c r="C101" s="762"/>
      <c r="D101" s="760"/>
      <c r="E101" s="753"/>
      <c r="F101" s="754"/>
    </row>
    <row r="102" spans="1:9" ht="22.5" customHeight="1">
      <c r="A102" s="759"/>
      <c r="B102" s="762"/>
      <c r="C102" s="762"/>
      <c r="D102" s="760"/>
      <c r="E102" s="753"/>
      <c r="F102" s="754"/>
    </row>
    <row r="103" spans="1:9" ht="22.5" customHeight="1">
      <c r="A103" s="759"/>
      <c r="B103" s="762"/>
      <c r="C103" s="762"/>
      <c r="D103" s="760"/>
      <c r="E103" s="753"/>
      <c r="F103" s="754"/>
    </row>
    <row r="104" spans="1:9" ht="22.5" customHeight="1">
      <c r="A104" s="759"/>
      <c r="B104" s="762"/>
      <c r="C104" s="762"/>
      <c r="D104" s="760"/>
      <c r="E104" s="753"/>
      <c r="F104" s="754"/>
    </row>
    <row r="105" spans="1:9" ht="22.5" customHeight="1">
      <c r="A105" s="763"/>
      <c r="B105" s="764"/>
      <c r="C105" s="764"/>
      <c r="D105" s="765"/>
      <c r="E105" s="755"/>
      <c r="F105" s="756"/>
    </row>
    <row r="106" spans="1:9">
      <c r="B106" s="36"/>
    </row>
    <row r="107" spans="1:9" ht="18" customHeight="1">
      <c r="A107" s="26"/>
      <c r="B107" s="752" t="s">
        <v>607</v>
      </c>
      <c r="C107" s="752"/>
      <c r="D107" s="752"/>
      <c r="E107" s="752"/>
      <c r="F107" s="752"/>
      <c r="G107" s="27"/>
      <c r="H107" s="27"/>
      <c r="I107" s="27"/>
    </row>
    <row r="108" spans="1:9" s="29" customFormat="1" ht="20.100000000000001" customHeight="1">
      <c r="A108" s="757" t="s">
        <v>608</v>
      </c>
      <c r="B108" s="758"/>
      <c r="C108" s="28" t="s">
        <v>573</v>
      </c>
      <c r="D108" s="771" t="s">
        <v>574</v>
      </c>
      <c r="E108" s="771"/>
      <c r="F108" s="345" t="s">
        <v>609</v>
      </c>
    </row>
    <row r="109" spans="1:9" s="29" customFormat="1" ht="20.100000000000001" customHeight="1">
      <c r="A109" s="759"/>
      <c r="B109" s="760"/>
      <c r="C109" s="346"/>
      <c r="D109" s="772"/>
      <c r="E109" s="773"/>
      <c r="F109" s="30" t="s">
        <v>1291</v>
      </c>
    </row>
    <row r="110" spans="1:9" ht="22.5" customHeight="1">
      <c r="A110" s="757" t="s">
        <v>1078</v>
      </c>
      <c r="B110" s="761"/>
      <c r="C110" s="761"/>
      <c r="D110" s="758"/>
      <c r="E110" s="766" t="s">
        <v>610</v>
      </c>
      <c r="F110" s="767"/>
    </row>
    <row r="111" spans="1:9" ht="22.5" customHeight="1">
      <c r="A111" s="759"/>
      <c r="B111" s="762"/>
      <c r="C111" s="762"/>
      <c r="D111" s="760"/>
      <c r="E111" s="768"/>
      <c r="F111" s="769"/>
    </row>
    <row r="112" spans="1:9" ht="22.5" customHeight="1">
      <c r="A112" s="759"/>
      <c r="B112" s="762"/>
      <c r="C112" s="762"/>
      <c r="D112" s="760"/>
      <c r="E112" s="753"/>
      <c r="F112" s="754"/>
    </row>
    <row r="113" spans="1:6" ht="22.5" customHeight="1">
      <c r="A113" s="759"/>
      <c r="B113" s="762"/>
      <c r="C113" s="762"/>
      <c r="D113" s="760"/>
      <c r="E113" s="753"/>
      <c r="F113" s="754"/>
    </row>
    <row r="114" spans="1:6" ht="22.5" customHeight="1">
      <c r="A114" s="759"/>
      <c r="B114" s="762"/>
      <c r="C114" s="762"/>
      <c r="D114" s="760"/>
      <c r="E114" s="753"/>
      <c r="F114" s="754"/>
    </row>
    <row r="115" spans="1:6" ht="22.5" customHeight="1">
      <c r="A115" s="759"/>
      <c r="B115" s="762"/>
      <c r="C115" s="762"/>
      <c r="D115" s="760"/>
      <c r="E115" s="753"/>
      <c r="F115" s="754"/>
    </row>
    <row r="116" spans="1:6" ht="22.5" customHeight="1">
      <c r="A116" s="759"/>
      <c r="B116" s="762"/>
      <c r="C116" s="762"/>
      <c r="D116" s="760"/>
      <c r="E116" s="753"/>
      <c r="F116" s="754"/>
    </row>
    <row r="117" spans="1:6" ht="22.5" customHeight="1">
      <c r="A117" s="759"/>
      <c r="B117" s="762"/>
      <c r="C117" s="762"/>
      <c r="D117" s="760"/>
      <c r="E117" s="753"/>
      <c r="F117" s="754"/>
    </row>
    <row r="118" spans="1:6" ht="22.5" customHeight="1">
      <c r="A118" s="759"/>
      <c r="B118" s="762"/>
      <c r="C118" s="762"/>
      <c r="D118" s="760"/>
      <c r="E118" s="753"/>
      <c r="F118" s="754"/>
    </row>
    <row r="119" spans="1:6" ht="22.5" customHeight="1">
      <c r="A119" s="759"/>
      <c r="B119" s="762"/>
      <c r="C119" s="762"/>
      <c r="D119" s="760"/>
      <c r="E119" s="753"/>
      <c r="F119" s="754"/>
    </row>
    <row r="120" spans="1:6" ht="22.5" customHeight="1">
      <c r="A120" s="759"/>
      <c r="B120" s="762"/>
      <c r="C120" s="762"/>
      <c r="D120" s="760"/>
      <c r="E120" s="753"/>
      <c r="F120" s="754"/>
    </row>
    <row r="121" spans="1:6" ht="22.5" customHeight="1">
      <c r="A121" s="759"/>
      <c r="B121" s="762"/>
      <c r="C121" s="762"/>
      <c r="D121" s="760"/>
      <c r="E121" s="753"/>
      <c r="F121" s="754"/>
    </row>
    <row r="122" spans="1:6" ht="22.5" customHeight="1">
      <c r="A122" s="763"/>
      <c r="B122" s="764"/>
      <c r="C122" s="764"/>
      <c r="D122" s="765"/>
      <c r="E122" s="755"/>
      <c r="F122" s="756"/>
    </row>
    <row r="123" spans="1:6" ht="9.9499999999999993" customHeight="1">
      <c r="A123" s="26"/>
      <c r="B123" s="31"/>
      <c r="C123" s="31"/>
      <c r="D123" s="31"/>
      <c r="E123" s="31"/>
      <c r="F123" s="31"/>
    </row>
    <row r="124" spans="1:6" s="29" customFormat="1" ht="21.95" customHeight="1">
      <c r="A124" s="757" t="s">
        <v>608</v>
      </c>
      <c r="B124" s="758"/>
      <c r="C124" s="345" t="s">
        <v>573</v>
      </c>
      <c r="D124" s="771" t="s">
        <v>574</v>
      </c>
      <c r="E124" s="771"/>
      <c r="F124" s="345" t="s">
        <v>609</v>
      </c>
    </row>
    <row r="125" spans="1:6" s="29" customFormat="1" ht="21.95" customHeight="1">
      <c r="A125" s="763"/>
      <c r="B125" s="765"/>
      <c r="C125" s="347"/>
      <c r="D125" s="781"/>
      <c r="E125" s="782"/>
      <c r="F125" s="30" t="s">
        <v>1291</v>
      </c>
    </row>
    <row r="126" spans="1:6" ht="22.5" customHeight="1">
      <c r="A126" s="757" t="s">
        <v>1078</v>
      </c>
      <c r="B126" s="761"/>
      <c r="C126" s="761"/>
      <c r="D126" s="758"/>
      <c r="E126" s="766" t="s">
        <v>610</v>
      </c>
      <c r="F126" s="767"/>
    </row>
    <row r="127" spans="1:6" ht="22.5" customHeight="1">
      <c r="A127" s="759"/>
      <c r="B127" s="762"/>
      <c r="C127" s="762"/>
      <c r="D127" s="760"/>
      <c r="E127" s="768"/>
      <c r="F127" s="769"/>
    </row>
    <row r="128" spans="1:6" ht="22.5" customHeight="1">
      <c r="A128" s="759"/>
      <c r="B128" s="762"/>
      <c r="C128" s="762"/>
      <c r="D128" s="760"/>
      <c r="E128" s="768"/>
      <c r="F128" s="769"/>
    </row>
    <row r="129" spans="1:9" ht="22.5" customHeight="1">
      <c r="A129" s="759"/>
      <c r="B129" s="762"/>
      <c r="C129" s="762"/>
      <c r="D129" s="760"/>
      <c r="E129" s="753"/>
      <c r="F129" s="754"/>
    </row>
    <row r="130" spans="1:9" ht="22.5" customHeight="1">
      <c r="A130" s="759"/>
      <c r="B130" s="762"/>
      <c r="C130" s="762"/>
      <c r="D130" s="760"/>
      <c r="E130" s="753"/>
      <c r="F130" s="754"/>
    </row>
    <row r="131" spans="1:9" ht="22.5" customHeight="1">
      <c r="A131" s="759"/>
      <c r="B131" s="762"/>
      <c r="C131" s="762"/>
      <c r="D131" s="760"/>
      <c r="E131" s="753"/>
      <c r="F131" s="754"/>
    </row>
    <row r="132" spans="1:9" ht="22.5" customHeight="1">
      <c r="A132" s="759"/>
      <c r="B132" s="762"/>
      <c r="C132" s="762"/>
      <c r="D132" s="760"/>
      <c r="E132" s="753"/>
      <c r="F132" s="754"/>
    </row>
    <row r="133" spans="1:9" ht="22.5" customHeight="1">
      <c r="A133" s="759"/>
      <c r="B133" s="762"/>
      <c r="C133" s="762"/>
      <c r="D133" s="760"/>
      <c r="E133" s="753"/>
      <c r="F133" s="754"/>
    </row>
    <row r="134" spans="1:9" ht="22.5" customHeight="1">
      <c r="A134" s="759"/>
      <c r="B134" s="762"/>
      <c r="C134" s="762"/>
      <c r="D134" s="760"/>
      <c r="E134" s="753"/>
      <c r="F134" s="754"/>
    </row>
    <row r="135" spans="1:9" ht="22.5" customHeight="1">
      <c r="A135" s="759"/>
      <c r="B135" s="762"/>
      <c r="C135" s="762"/>
      <c r="D135" s="760"/>
      <c r="E135" s="753"/>
      <c r="F135" s="754"/>
    </row>
    <row r="136" spans="1:9" ht="22.5" customHeight="1">
      <c r="A136" s="759"/>
      <c r="B136" s="762"/>
      <c r="C136" s="762"/>
      <c r="D136" s="760"/>
      <c r="E136" s="753"/>
      <c r="F136" s="754"/>
    </row>
    <row r="137" spans="1:9" ht="22.5" customHeight="1">
      <c r="A137" s="759"/>
      <c r="B137" s="762"/>
      <c r="C137" s="762"/>
      <c r="D137" s="760"/>
      <c r="E137" s="753"/>
      <c r="F137" s="754"/>
    </row>
    <row r="138" spans="1:9" ht="22.5" customHeight="1">
      <c r="A138" s="763"/>
      <c r="B138" s="764"/>
      <c r="C138" s="764"/>
      <c r="D138" s="765"/>
      <c r="E138" s="755"/>
      <c r="F138" s="756"/>
    </row>
    <row r="139" spans="1:9">
      <c r="B139" s="36"/>
    </row>
    <row r="140" spans="1:9" ht="18" customHeight="1">
      <c r="A140" s="26"/>
      <c r="B140" s="752" t="s">
        <v>607</v>
      </c>
      <c r="C140" s="752"/>
      <c r="D140" s="752"/>
      <c r="E140" s="752"/>
      <c r="F140" s="752"/>
      <c r="G140" s="27"/>
      <c r="H140" s="27"/>
      <c r="I140" s="27"/>
    </row>
    <row r="141" spans="1:9" s="29" customFormat="1" ht="20.100000000000001" customHeight="1">
      <c r="A141" s="757" t="s">
        <v>608</v>
      </c>
      <c r="B141" s="758"/>
      <c r="C141" s="28" t="s">
        <v>573</v>
      </c>
      <c r="D141" s="771" t="s">
        <v>574</v>
      </c>
      <c r="E141" s="771"/>
      <c r="F141" s="345" t="s">
        <v>609</v>
      </c>
    </row>
    <row r="142" spans="1:9" s="29" customFormat="1" ht="20.100000000000001" customHeight="1">
      <c r="A142" s="759"/>
      <c r="B142" s="760"/>
      <c r="C142" s="346"/>
      <c r="D142" s="772"/>
      <c r="E142" s="773"/>
      <c r="F142" s="30" t="s">
        <v>1291</v>
      </c>
    </row>
    <row r="143" spans="1:9" ht="22.5" customHeight="1">
      <c r="A143" s="757" t="s">
        <v>1078</v>
      </c>
      <c r="B143" s="761"/>
      <c r="C143" s="761"/>
      <c r="D143" s="758"/>
      <c r="E143" s="766" t="s">
        <v>610</v>
      </c>
      <c r="F143" s="767"/>
    </row>
    <row r="144" spans="1:9" ht="22.5" customHeight="1">
      <c r="A144" s="759"/>
      <c r="B144" s="762"/>
      <c r="C144" s="762"/>
      <c r="D144" s="760"/>
      <c r="E144" s="768"/>
      <c r="F144" s="769"/>
    </row>
    <row r="145" spans="1:6" ht="22.5" customHeight="1">
      <c r="A145" s="759"/>
      <c r="B145" s="762"/>
      <c r="C145" s="762"/>
      <c r="D145" s="760"/>
      <c r="E145" s="753"/>
      <c r="F145" s="754"/>
    </row>
    <row r="146" spans="1:6" ht="22.5" customHeight="1">
      <c r="A146" s="759"/>
      <c r="B146" s="762"/>
      <c r="C146" s="762"/>
      <c r="D146" s="760"/>
      <c r="E146" s="753"/>
      <c r="F146" s="754"/>
    </row>
    <row r="147" spans="1:6" ht="22.5" customHeight="1">
      <c r="A147" s="759"/>
      <c r="B147" s="762"/>
      <c r="C147" s="762"/>
      <c r="D147" s="760"/>
      <c r="E147" s="753"/>
      <c r="F147" s="754"/>
    </row>
    <row r="148" spans="1:6" ht="22.5" customHeight="1">
      <c r="A148" s="759"/>
      <c r="B148" s="762"/>
      <c r="C148" s="762"/>
      <c r="D148" s="760"/>
      <c r="E148" s="753"/>
      <c r="F148" s="754"/>
    </row>
    <row r="149" spans="1:6" ht="22.5" customHeight="1">
      <c r="A149" s="759"/>
      <c r="B149" s="762"/>
      <c r="C149" s="762"/>
      <c r="D149" s="760"/>
      <c r="E149" s="753"/>
      <c r="F149" s="754"/>
    </row>
    <row r="150" spans="1:6" ht="22.5" customHeight="1">
      <c r="A150" s="759"/>
      <c r="B150" s="762"/>
      <c r="C150" s="762"/>
      <c r="D150" s="760"/>
      <c r="E150" s="753"/>
      <c r="F150" s="754"/>
    </row>
    <row r="151" spans="1:6" ht="22.5" customHeight="1">
      <c r="A151" s="759"/>
      <c r="B151" s="762"/>
      <c r="C151" s="762"/>
      <c r="D151" s="760"/>
      <c r="E151" s="753"/>
      <c r="F151" s="754"/>
    </row>
    <row r="152" spans="1:6" ht="22.5" customHeight="1">
      <c r="A152" s="759"/>
      <c r="B152" s="762"/>
      <c r="C152" s="762"/>
      <c r="D152" s="760"/>
      <c r="E152" s="753"/>
      <c r="F152" s="754"/>
    </row>
    <row r="153" spans="1:6" ht="22.5" customHeight="1">
      <c r="A153" s="759"/>
      <c r="B153" s="762"/>
      <c r="C153" s="762"/>
      <c r="D153" s="760"/>
      <c r="E153" s="753"/>
      <c r="F153" s="754"/>
    </row>
    <row r="154" spans="1:6" ht="22.5" customHeight="1">
      <c r="A154" s="759"/>
      <c r="B154" s="762"/>
      <c r="C154" s="762"/>
      <c r="D154" s="760"/>
      <c r="E154" s="753"/>
      <c r="F154" s="754"/>
    </row>
    <row r="155" spans="1:6" ht="22.5" customHeight="1">
      <c r="A155" s="763"/>
      <c r="B155" s="764"/>
      <c r="C155" s="764"/>
      <c r="D155" s="765"/>
      <c r="E155" s="755"/>
      <c r="F155" s="756"/>
    </row>
    <row r="156" spans="1:6" ht="9.9499999999999993" customHeight="1">
      <c r="A156" s="26"/>
      <c r="B156" s="31"/>
      <c r="C156" s="31"/>
      <c r="D156" s="31"/>
      <c r="E156" s="31"/>
      <c r="F156" s="31"/>
    </row>
    <row r="157" spans="1:6" s="29" customFormat="1" ht="21.95" customHeight="1">
      <c r="A157" s="757" t="s">
        <v>608</v>
      </c>
      <c r="B157" s="758"/>
      <c r="C157" s="345" t="s">
        <v>573</v>
      </c>
      <c r="D157" s="771" t="s">
        <v>574</v>
      </c>
      <c r="E157" s="771"/>
      <c r="F157" s="345" t="s">
        <v>609</v>
      </c>
    </row>
    <row r="158" spans="1:6" s="29" customFormat="1" ht="21.95" customHeight="1">
      <c r="A158" s="763"/>
      <c r="B158" s="765"/>
      <c r="C158" s="347"/>
      <c r="D158" s="781"/>
      <c r="E158" s="782"/>
      <c r="F158" s="30" t="s">
        <v>1291</v>
      </c>
    </row>
    <row r="159" spans="1:6" ht="22.5" customHeight="1">
      <c r="A159" s="757" t="s">
        <v>1078</v>
      </c>
      <c r="B159" s="761"/>
      <c r="C159" s="761"/>
      <c r="D159" s="758"/>
      <c r="E159" s="766" t="s">
        <v>610</v>
      </c>
      <c r="F159" s="767"/>
    </row>
    <row r="160" spans="1:6" ht="22.5" customHeight="1">
      <c r="A160" s="759"/>
      <c r="B160" s="762"/>
      <c r="C160" s="762"/>
      <c r="D160" s="760"/>
      <c r="E160" s="768"/>
      <c r="F160" s="769"/>
    </row>
    <row r="161" spans="1:6" ht="22.5" customHeight="1">
      <c r="A161" s="759"/>
      <c r="B161" s="762"/>
      <c r="C161" s="762"/>
      <c r="D161" s="760"/>
      <c r="E161" s="768"/>
      <c r="F161" s="769"/>
    </row>
    <row r="162" spans="1:6" ht="22.5" customHeight="1">
      <c r="A162" s="759"/>
      <c r="B162" s="762"/>
      <c r="C162" s="762"/>
      <c r="D162" s="760"/>
      <c r="E162" s="753"/>
      <c r="F162" s="754"/>
    </row>
    <row r="163" spans="1:6" ht="22.5" customHeight="1">
      <c r="A163" s="759"/>
      <c r="B163" s="762"/>
      <c r="C163" s="762"/>
      <c r="D163" s="760"/>
      <c r="E163" s="753"/>
      <c r="F163" s="754"/>
    </row>
    <row r="164" spans="1:6" ht="22.5" customHeight="1">
      <c r="A164" s="759"/>
      <c r="B164" s="762"/>
      <c r="C164" s="762"/>
      <c r="D164" s="760"/>
      <c r="E164" s="753"/>
      <c r="F164" s="754"/>
    </row>
    <row r="165" spans="1:6" ht="22.5" customHeight="1">
      <c r="A165" s="759"/>
      <c r="B165" s="762"/>
      <c r="C165" s="762"/>
      <c r="D165" s="760"/>
      <c r="E165" s="753"/>
      <c r="F165" s="754"/>
    </row>
    <row r="166" spans="1:6" ht="22.5" customHeight="1">
      <c r="A166" s="759"/>
      <c r="B166" s="762"/>
      <c r="C166" s="762"/>
      <c r="D166" s="760"/>
      <c r="E166" s="753"/>
      <c r="F166" s="754"/>
    </row>
    <row r="167" spans="1:6" ht="22.5" customHeight="1">
      <c r="A167" s="759"/>
      <c r="B167" s="762"/>
      <c r="C167" s="762"/>
      <c r="D167" s="760"/>
      <c r="E167" s="753"/>
      <c r="F167" s="754"/>
    </row>
    <row r="168" spans="1:6" ht="22.5" customHeight="1">
      <c r="A168" s="759"/>
      <c r="B168" s="762"/>
      <c r="C168" s="762"/>
      <c r="D168" s="760"/>
      <c r="E168" s="753"/>
      <c r="F168" s="754"/>
    </row>
    <row r="169" spans="1:6" ht="22.5" customHeight="1">
      <c r="A169" s="759"/>
      <c r="B169" s="762"/>
      <c r="C169" s="762"/>
      <c r="D169" s="760"/>
      <c r="E169" s="753"/>
      <c r="F169" s="754"/>
    </row>
    <row r="170" spans="1:6" ht="22.5" customHeight="1">
      <c r="A170" s="759"/>
      <c r="B170" s="762"/>
      <c r="C170" s="762"/>
      <c r="D170" s="760"/>
      <c r="E170" s="753"/>
      <c r="F170" s="754"/>
    </row>
    <row r="171" spans="1:6" ht="22.5" customHeight="1">
      <c r="A171" s="763"/>
      <c r="B171" s="764"/>
      <c r="C171" s="764"/>
      <c r="D171" s="765"/>
      <c r="E171" s="755"/>
      <c r="F171" s="756"/>
    </row>
    <row r="172" spans="1:6">
      <c r="B172" s="36"/>
    </row>
    <row r="173" spans="1:6">
      <c r="B173" s="36"/>
    </row>
    <row r="174" spans="1:6">
      <c r="B174" s="36"/>
    </row>
    <row r="175" spans="1:6">
      <c r="B175" s="36"/>
    </row>
  </sheetData>
  <sheetProtection selectLockedCells="1"/>
  <mergeCells count="178">
    <mergeCell ref="A159:D171"/>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54:F154"/>
    <mergeCell ref="E155:F155"/>
    <mergeCell ref="A157:B158"/>
    <mergeCell ref="D157:E157"/>
    <mergeCell ref="D158:E158"/>
    <mergeCell ref="B140:F140"/>
    <mergeCell ref="A141:B142"/>
    <mergeCell ref="D141:E141"/>
    <mergeCell ref="D142:E142"/>
    <mergeCell ref="A143:D155"/>
    <mergeCell ref="E143:F143"/>
    <mergeCell ref="E144:F144"/>
    <mergeCell ref="E145:F145"/>
    <mergeCell ref="E146:F146"/>
    <mergeCell ref="E147:F147"/>
    <mergeCell ref="E148:F148"/>
    <mergeCell ref="E149:F149"/>
    <mergeCell ref="E150:F150"/>
    <mergeCell ref="E151:F151"/>
    <mergeCell ref="E152:F152"/>
    <mergeCell ref="E153:F153"/>
    <mergeCell ref="A126:D138"/>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21:F121"/>
    <mergeCell ref="E122:F122"/>
    <mergeCell ref="A124:B125"/>
    <mergeCell ref="D124:E124"/>
    <mergeCell ref="D125:E125"/>
    <mergeCell ref="B107:F107"/>
    <mergeCell ref="A108:B109"/>
    <mergeCell ref="D108:E108"/>
    <mergeCell ref="D109:E109"/>
    <mergeCell ref="A110:D122"/>
    <mergeCell ref="E110:F110"/>
    <mergeCell ref="E111:F111"/>
    <mergeCell ref="E112:F112"/>
    <mergeCell ref="E113:F113"/>
    <mergeCell ref="E114:F114"/>
    <mergeCell ref="E115:F115"/>
    <mergeCell ref="E116:F116"/>
    <mergeCell ref="E117:F117"/>
    <mergeCell ref="E118:F118"/>
    <mergeCell ref="E119:F119"/>
    <mergeCell ref="E120:F120"/>
    <mergeCell ref="A93:D105"/>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88:F88"/>
    <mergeCell ref="E89:F89"/>
    <mergeCell ref="A91:B92"/>
    <mergeCell ref="D91:E91"/>
    <mergeCell ref="D92:E92"/>
    <mergeCell ref="B74:F74"/>
    <mergeCell ref="A75:B76"/>
    <mergeCell ref="D75:E75"/>
    <mergeCell ref="D76:E76"/>
    <mergeCell ref="A77:D89"/>
    <mergeCell ref="E77:F77"/>
    <mergeCell ref="E78:F78"/>
    <mergeCell ref="E79:F79"/>
    <mergeCell ref="E80:F80"/>
    <mergeCell ref="E81:F81"/>
    <mergeCell ref="E82:F82"/>
    <mergeCell ref="E83:F83"/>
    <mergeCell ref="E84:F84"/>
    <mergeCell ref="E85:F85"/>
    <mergeCell ref="E86:F86"/>
    <mergeCell ref="E87:F87"/>
    <mergeCell ref="A60:D72"/>
    <mergeCell ref="E60:F60"/>
    <mergeCell ref="E61:F61"/>
    <mergeCell ref="E62:F62"/>
    <mergeCell ref="E63:F63"/>
    <mergeCell ref="E64:F64"/>
    <mergeCell ref="E65:F65"/>
    <mergeCell ref="E66:F66"/>
    <mergeCell ref="E67:F67"/>
    <mergeCell ref="E68:F68"/>
    <mergeCell ref="E69:F69"/>
    <mergeCell ref="E70:F70"/>
    <mergeCell ref="E71:F71"/>
    <mergeCell ref="E72:F72"/>
    <mergeCell ref="A19:B20"/>
    <mergeCell ref="A21:D33"/>
    <mergeCell ref="E55:F55"/>
    <mergeCell ref="E56:F56"/>
    <mergeCell ref="A58:B59"/>
    <mergeCell ref="D58:E58"/>
    <mergeCell ref="D59:E59"/>
    <mergeCell ref="B41:F41"/>
    <mergeCell ref="A42:B43"/>
    <mergeCell ref="D42:E42"/>
    <mergeCell ref="D43:E43"/>
    <mergeCell ref="A44:D56"/>
    <mergeCell ref="E44:F44"/>
    <mergeCell ref="E45:F45"/>
    <mergeCell ref="E46:F46"/>
    <mergeCell ref="E47:F47"/>
    <mergeCell ref="E48:F48"/>
    <mergeCell ref="E49:F49"/>
    <mergeCell ref="E50:F50"/>
    <mergeCell ref="E51:F51"/>
    <mergeCell ref="E52:F52"/>
    <mergeCell ref="E53:F53"/>
    <mergeCell ref="E54:F54"/>
    <mergeCell ref="E24:F24"/>
    <mergeCell ref="E25:F25"/>
    <mergeCell ref="E26:F26"/>
    <mergeCell ref="E17:F17"/>
    <mergeCell ref="E10:F10"/>
    <mergeCell ref="E11:F11"/>
    <mergeCell ref="D19:E19"/>
    <mergeCell ref="D20:E20"/>
    <mergeCell ref="E13:F13"/>
    <mergeCell ref="E14:F14"/>
    <mergeCell ref="E15:F15"/>
    <mergeCell ref="E16:F16"/>
    <mergeCell ref="B38:F38"/>
    <mergeCell ref="B2:F2"/>
    <mergeCell ref="E31:F31"/>
    <mergeCell ref="E32:F32"/>
    <mergeCell ref="E33:F33"/>
    <mergeCell ref="E27:F27"/>
    <mergeCell ref="E28:F28"/>
    <mergeCell ref="E29:F29"/>
    <mergeCell ref="E30:F30"/>
    <mergeCell ref="A3:B4"/>
    <mergeCell ref="A5:D17"/>
    <mergeCell ref="E21:F21"/>
    <mergeCell ref="E22:F22"/>
    <mergeCell ref="E23:F23"/>
    <mergeCell ref="B35:F35"/>
    <mergeCell ref="D3:E3"/>
    <mergeCell ref="D4:E4"/>
    <mergeCell ref="E5:F5"/>
    <mergeCell ref="A34:B34"/>
    <mergeCell ref="E6:F6"/>
    <mergeCell ref="E7:F7"/>
    <mergeCell ref="E8:F8"/>
    <mergeCell ref="E12:F12"/>
    <mergeCell ref="E9:F9"/>
  </mergeCells>
  <phoneticPr fontId="2"/>
  <dataValidations count="1">
    <dataValidation type="list" showInputMessage="1" showErrorMessage="1" sqref="F4 F20 F43 F59 F76 F92 F109 F125 F142 F158" xr:uid="{3C71DF41-C44B-41AC-BE74-82B83C7DDCA7}">
      <formula1>$K$26:$K$28</formula1>
    </dataValidation>
  </dataValidations>
  <printOptions horizontalCentered="1"/>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05970-DBD2-437A-9DB7-33AC960AAB8F}">
  <sheetPr codeName="Sheet6"/>
  <dimension ref="A1:BB171"/>
  <sheetViews>
    <sheetView showZeros="0" view="pageBreakPreview" zoomScaleNormal="100" zoomScaleSheetLayoutView="100" workbookViewId="0">
      <selection activeCell="A2" sqref="A2:AM2"/>
    </sheetView>
  </sheetViews>
  <sheetFormatPr defaultRowHeight="13.5"/>
  <cols>
    <col min="1" max="39" width="2.25" style="115" customWidth="1"/>
    <col min="40" max="40" width="2.25" style="172" customWidth="1"/>
    <col min="41" max="41" width="6.375" style="111" customWidth="1"/>
    <col min="42" max="42" width="21" style="111" bestFit="1" customWidth="1"/>
    <col min="43" max="44" width="25.625" style="111" customWidth="1"/>
    <col min="45" max="45" width="9" style="111"/>
    <col min="46" max="50" width="10.625" style="172" customWidth="1"/>
    <col min="51" max="51" width="2.25" style="172" customWidth="1"/>
    <col min="52" max="52" width="9" style="172" customWidth="1"/>
    <col min="53" max="16384" width="9" style="172"/>
  </cols>
  <sheetData>
    <row r="1" spans="1:54" ht="12.95" customHeight="1">
      <c r="A1" s="512"/>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Y1" s="173"/>
    </row>
    <row r="2" spans="1:54" ht="12.95" customHeight="1">
      <c r="A2" s="548" t="s">
        <v>782</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35"/>
      <c r="AG2" s="535"/>
      <c r="AH2" s="535"/>
      <c r="AI2" s="535"/>
      <c r="AJ2" s="535"/>
      <c r="AK2" s="535"/>
      <c r="AL2" s="535"/>
      <c r="AM2" s="535"/>
      <c r="AO2" s="174"/>
      <c r="AS2" s="175"/>
    </row>
    <row r="3" spans="1:54" ht="12.95" customHeight="1">
      <c r="A3" s="535" t="s">
        <v>243</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O3" s="176"/>
      <c r="AP3" s="176"/>
      <c r="AQ3" s="176"/>
      <c r="AR3" s="176"/>
      <c r="AS3" s="177"/>
    </row>
    <row r="4" spans="1:54" s="111" customFormat="1" ht="12.95" customHeight="1">
      <c r="A4" s="333" t="s">
        <v>244</v>
      </c>
      <c r="B4" s="333"/>
      <c r="C4" s="333"/>
      <c r="D4" s="333"/>
      <c r="E4" s="333"/>
      <c r="F4" s="333"/>
      <c r="G4" s="333"/>
      <c r="H4" s="333"/>
      <c r="I4" s="100"/>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P4" s="122" t="str">
        <f>IF(AND(J7="",J13=""),"",A4)</f>
        <v/>
      </c>
      <c r="AQ4" s="178"/>
      <c r="AR4" s="178"/>
      <c r="AZ4" s="342"/>
    </row>
    <row r="5" spans="1:54" s="111" customFormat="1" ht="12.95" customHeight="1">
      <c r="A5" s="330" t="s">
        <v>1283</v>
      </c>
      <c r="B5" s="330"/>
      <c r="C5" s="330"/>
      <c r="D5" s="330"/>
      <c r="E5" s="330"/>
      <c r="F5" s="330"/>
      <c r="G5" s="330"/>
      <c r="H5" s="330"/>
      <c r="I5" s="331"/>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P5" s="78"/>
      <c r="AQ5" s="178"/>
      <c r="AR5" s="178"/>
      <c r="AZ5" s="342"/>
    </row>
    <row r="6" spans="1:54" s="111" customFormat="1" ht="12.95" customHeight="1">
      <c r="A6" s="330"/>
      <c r="B6" s="332" t="s">
        <v>336</v>
      </c>
      <c r="C6" s="332"/>
      <c r="D6" s="332"/>
      <c r="E6" s="332"/>
      <c r="F6" s="332"/>
      <c r="G6" s="332"/>
      <c r="H6" s="332"/>
      <c r="I6" s="332"/>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Q6" s="178"/>
      <c r="AR6" s="178"/>
      <c r="AZ6" s="342"/>
    </row>
    <row r="7" spans="1:54" s="111" customFormat="1" ht="12.95" customHeight="1">
      <c r="A7" s="330"/>
      <c r="B7" s="332" t="s">
        <v>337</v>
      </c>
      <c r="C7" s="332"/>
      <c r="D7" s="332"/>
      <c r="E7" s="332"/>
      <c r="F7" s="332"/>
      <c r="G7" s="332"/>
      <c r="H7" s="332"/>
      <c r="I7" s="332"/>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7"/>
      <c r="AI7" s="537"/>
      <c r="AJ7" s="537"/>
      <c r="AK7" s="537"/>
      <c r="AL7" s="537"/>
      <c r="AM7" s="537"/>
      <c r="AQ7" s="178"/>
      <c r="AR7" s="178"/>
      <c r="AZ7" s="342"/>
    </row>
    <row r="8" spans="1:54" s="111" customFormat="1" ht="12.95" customHeight="1">
      <c r="A8" s="330"/>
      <c r="B8" s="332" t="s">
        <v>338</v>
      </c>
      <c r="C8" s="332"/>
      <c r="D8" s="332"/>
      <c r="E8" s="332"/>
      <c r="F8" s="332"/>
      <c r="G8" s="332"/>
      <c r="H8" s="332"/>
      <c r="I8" s="332"/>
      <c r="J8" s="523"/>
      <c r="K8" s="523"/>
      <c r="L8" s="523"/>
      <c r="M8" s="523"/>
      <c r="N8" s="523"/>
      <c r="O8" s="523"/>
      <c r="P8" s="523"/>
      <c r="Q8" s="523"/>
      <c r="R8" s="523"/>
      <c r="S8" s="523"/>
      <c r="T8" s="523"/>
      <c r="U8" s="523"/>
      <c r="V8" s="523"/>
      <c r="W8" s="523"/>
      <c r="X8" s="523"/>
      <c r="Y8" s="523"/>
      <c r="Z8" s="523"/>
      <c r="AA8" s="523"/>
      <c r="AB8" s="523"/>
      <c r="AC8" s="523"/>
      <c r="AD8" s="523"/>
      <c r="AE8" s="523"/>
      <c r="AF8" s="523"/>
      <c r="AG8" s="523"/>
      <c r="AH8" s="523"/>
      <c r="AI8" s="523"/>
      <c r="AJ8" s="523"/>
      <c r="AK8" s="523"/>
      <c r="AL8" s="523"/>
      <c r="AM8" s="523"/>
      <c r="AQ8" s="178"/>
      <c r="AR8" s="178"/>
      <c r="AZ8" s="342"/>
    </row>
    <row r="9" spans="1:54" s="111" customFormat="1" ht="12.95" customHeight="1">
      <c r="A9" s="330"/>
      <c r="B9" s="332" t="s">
        <v>339</v>
      </c>
      <c r="C9" s="332"/>
      <c r="D9" s="332"/>
      <c r="E9" s="332"/>
      <c r="F9" s="332"/>
      <c r="G9" s="332"/>
      <c r="H9" s="332"/>
      <c r="I9" s="332"/>
      <c r="J9" s="537"/>
      <c r="K9" s="537"/>
      <c r="L9" s="537"/>
      <c r="M9" s="537"/>
      <c r="N9" s="537"/>
      <c r="O9" s="537"/>
      <c r="P9" s="537"/>
      <c r="Q9" s="537"/>
      <c r="R9" s="537"/>
      <c r="S9" s="537"/>
      <c r="T9" s="537"/>
      <c r="U9" s="537"/>
      <c r="V9" s="537"/>
      <c r="W9" s="537"/>
      <c r="X9" s="537"/>
      <c r="Y9" s="537"/>
      <c r="Z9" s="537"/>
      <c r="AA9" s="537"/>
      <c r="AB9" s="537"/>
      <c r="AC9" s="537"/>
      <c r="AD9" s="537"/>
      <c r="AE9" s="537"/>
      <c r="AF9" s="537"/>
      <c r="AG9" s="537"/>
      <c r="AH9" s="537"/>
      <c r="AI9" s="537"/>
      <c r="AJ9" s="537"/>
      <c r="AK9" s="537"/>
      <c r="AL9" s="537"/>
      <c r="AM9" s="537"/>
      <c r="AQ9" s="178"/>
      <c r="AR9" s="178"/>
      <c r="AZ9" s="342"/>
      <c r="BB9" s="179"/>
    </row>
    <row r="10" spans="1:54" s="111" customFormat="1" ht="12.95" customHeight="1">
      <c r="A10" s="330"/>
      <c r="B10" s="332" t="s">
        <v>340</v>
      </c>
      <c r="C10" s="332"/>
      <c r="D10" s="332"/>
      <c r="E10" s="332"/>
      <c r="F10" s="332"/>
      <c r="G10" s="332"/>
      <c r="H10" s="332"/>
      <c r="I10" s="332"/>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3"/>
      <c r="AL10" s="783"/>
      <c r="AM10" s="783"/>
      <c r="AQ10" s="178"/>
      <c r="AR10" s="178"/>
      <c r="AZ10" s="342"/>
    </row>
    <row r="11" spans="1:54" s="111" customFormat="1" ht="12.95" customHeight="1">
      <c r="A11" s="330" t="s">
        <v>1284</v>
      </c>
      <c r="B11" s="330"/>
      <c r="C11" s="330"/>
      <c r="D11" s="330"/>
      <c r="E11" s="330"/>
      <c r="F11" s="330"/>
      <c r="G11" s="330"/>
      <c r="H11" s="330"/>
      <c r="I11" s="331"/>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P11" s="78"/>
      <c r="AQ11" s="178"/>
      <c r="AR11" s="178"/>
      <c r="AZ11" s="342"/>
    </row>
    <row r="12" spans="1:54" s="111" customFormat="1" ht="12.95" customHeight="1">
      <c r="A12" s="330"/>
      <c r="B12" s="332" t="s">
        <v>336</v>
      </c>
      <c r="C12" s="332"/>
      <c r="D12" s="332"/>
      <c r="E12" s="332"/>
      <c r="F12" s="332"/>
      <c r="G12" s="332"/>
      <c r="H12" s="332"/>
      <c r="I12" s="332"/>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Q12" s="178"/>
      <c r="AR12" s="178"/>
      <c r="AZ12" s="342"/>
    </row>
    <row r="13" spans="1:54" s="111" customFormat="1" ht="12.95" customHeight="1">
      <c r="A13" s="330"/>
      <c r="B13" s="332" t="s">
        <v>337</v>
      </c>
      <c r="C13" s="332"/>
      <c r="D13" s="332"/>
      <c r="E13" s="332"/>
      <c r="F13" s="332"/>
      <c r="G13" s="332"/>
      <c r="H13" s="332"/>
      <c r="I13" s="332"/>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Q13" s="178"/>
      <c r="AR13" s="178"/>
      <c r="AZ13" s="342"/>
    </row>
    <row r="14" spans="1:54" s="111" customFormat="1" ht="12.95" customHeight="1">
      <c r="A14" s="330"/>
      <c r="B14" s="332" t="s">
        <v>338</v>
      </c>
      <c r="C14" s="332"/>
      <c r="D14" s="332"/>
      <c r="E14" s="332"/>
      <c r="F14" s="332"/>
      <c r="G14" s="332"/>
      <c r="H14" s="332"/>
      <c r="I14" s="332"/>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Q14" s="178"/>
      <c r="AR14" s="178"/>
      <c r="AZ14" s="342"/>
    </row>
    <row r="15" spans="1:54" s="111" customFormat="1" ht="12.95" customHeight="1">
      <c r="A15" s="330"/>
      <c r="B15" s="332" t="s">
        <v>339</v>
      </c>
      <c r="C15" s="332"/>
      <c r="D15" s="332"/>
      <c r="E15" s="332"/>
      <c r="F15" s="332"/>
      <c r="G15" s="332"/>
      <c r="H15" s="332"/>
      <c r="I15" s="332"/>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Q15" s="178"/>
      <c r="AR15" s="178"/>
      <c r="AZ15" s="342"/>
      <c r="BB15" s="179"/>
    </row>
    <row r="16" spans="1:54" s="111" customFormat="1" ht="12.95" customHeight="1">
      <c r="A16" s="335"/>
      <c r="B16" s="95" t="s">
        <v>340</v>
      </c>
      <c r="C16" s="95"/>
      <c r="D16" s="95"/>
      <c r="E16" s="95"/>
      <c r="F16" s="95"/>
      <c r="G16" s="95"/>
      <c r="H16" s="95"/>
      <c r="I16" s="95"/>
      <c r="J16" s="551"/>
      <c r="K16" s="551"/>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51"/>
      <c r="AK16" s="551"/>
      <c r="AL16" s="551"/>
      <c r="AM16" s="551"/>
      <c r="AQ16" s="178"/>
      <c r="AR16" s="178"/>
      <c r="AZ16" s="342"/>
    </row>
    <row r="17" spans="1:52" s="111" customFormat="1" ht="12.95" customHeight="1">
      <c r="A17" s="330" t="s">
        <v>91</v>
      </c>
      <c r="B17" s="330"/>
      <c r="C17" s="330"/>
      <c r="D17" s="330"/>
      <c r="E17" s="330"/>
      <c r="F17" s="330"/>
      <c r="G17" s="330"/>
      <c r="H17" s="330"/>
      <c r="I17" s="330"/>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P17" s="122" t="str">
        <f>IF(AND(J20="",J26=""),"",A17)</f>
        <v/>
      </c>
      <c r="AQ17" s="178"/>
      <c r="AR17" s="178"/>
      <c r="AZ17" s="342"/>
    </row>
    <row r="18" spans="1:52" s="111" customFormat="1" ht="12.95" customHeight="1">
      <c r="A18" s="330" t="s">
        <v>1285</v>
      </c>
      <c r="B18" s="330"/>
      <c r="C18" s="330"/>
      <c r="D18" s="330"/>
      <c r="E18" s="330"/>
      <c r="F18" s="330"/>
      <c r="G18" s="330"/>
      <c r="H18" s="330"/>
      <c r="I18" s="331"/>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P18" s="78"/>
      <c r="AQ18" s="178"/>
      <c r="AR18" s="178"/>
      <c r="AZ18" s="342"/>
    </row>
    <row r="19" spans="1:52" s="111" customFormat="1" ht="12.95" customHeight="1">
      <c r="A19" s="330"/>
      <c r="B19" s="332" t="s">
        <v>336</v>
      </c>
      <c r="C19" s="332"/>
      <c r="D19" s="332"/>
      <c r="E19" s="332"/>
      <c r="F19" s="332"/>
      <c r="G19" s="332"/>
      <c r="H19" s="332"/>
      <c r="I19" s="332"/>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Q19" s="178"/>
      <c r="AR19" s="178"/>
      <c r="AZ19" s="342"/>
    </row>
    <row r="20" spans="1:52" s="111" customFormat="1" ht="12.95" customHeight="1">
      <c r="A20" s="330"/>
      <c r="B20" s="332" t="s">
        <v>337</v>
      </c>
      <c r="C20" s="332"/>
      <c r="D20" s="332"/>
      <c r="E20" s="332"/>
      <c r="F20" s="332"/>
      <c r="G20" s="332"/>
      <c r="H20" s="332"/>
      <c r="I20" s="332"/>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M20" s="537"/>
      <c r="AQ20" s="178"/>
      <c r="AR20" s="178"/>
      <c r="AZ20" s="342"/>
    </row>
    <row r="21" spans="1:52" s="111" customFormat="1" ht="12.95" customHeight="1">
      <c r="A21" s="330"/>
      <c r="B21" s="332" t="s">
        <v>338</v>
      </c>
      <c r="C21" s="332"/>
      <c r="D21" s="332"/>
      <c r="E21" s="332"/>
      <c r="F21" s="332"/>
      <c r="G21" s="332"/>
      <c r="H21" s="332"/>
      <c r="I21" s="332"/>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Q21" s="178"/>
      <c r="AR21" s="178"/>
      <c r="AZ21" s="342"/>
    </row>
    <row r="22" spans="1:52" s="111" customFormat="1" ht="12.95" customHeight="1">
      <c r="A22" s="330"/>
      <c r="B22" s="332" t="s">
        <v>339</v>
      </c>
      <c r="C22" s="332"/>
      <c r="D22" s="332"/>
      <c r="E22" s="332"/>
      <c r="F22" s="332"/>
      <c r="G22" s="332"/>
      <c r="H22" s="332"/>
      <c r="I22" s="332"/>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Q22" s="178"/>
      <c r="AR22" s="178"/>
      <c r="AZ22" s="342"/>
    </row>
    <row r="23" spans="1:52" s="111" customFormat="1" ht="12.95" customHeight="1">
      <c r="A23" s="330"/>
      <c r="B23" s="332" t="s">
        <v>340</v>
      </c>
      <c r="C23" s="332"/>
      <c r="D23" s="332"/>
      <c r="E23" s="332"/>
      <c r="F23" s="332"/>
      <c r="G23" s="332"/>
      <c r="H23" s="332"/>
      <c r="I23" s="332"/>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c r="AH23" s="783"/>
      <c r="AI23" s="783"/>
      <c r="AJ23" s="783"/>
      <c r="AK23" s="783"/>
      <c r="AL23" s="783"/>
      <c r="AM23" s="783"/>
      <c r="AQ23" s="178"/>
      <c r="AR23" s="178"/>
      <c r="AZ23" s="342"/>
    </row>
    <row r="24" spans="1:52" s="111" customFormat="1" ht="12.95" customHeight="1">
      <c r="A24" s="330" t="s">
        <v>1286</v>
      </c>
      <c r="B24" s="330"/>
      <c r="C24" s="330"/>
      <c r="D24" s="330"/>
      <c r="E24" s="330"/>
      <c r="F24" s="330"/>
      <c r="G24" s="330"/>
      <c r="H24" s="330"/>
      <c r="I24" s="330"/>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P24" s="78"/>
      <c r="AQ24" s="178"/>
      <c r="AR24" s="178"/>
      <c r="AZ24" s="342"/>
    </row>
    <row r="25" spans="1:52" s="111" customFormat="1" ht="12.95" customHeight="1">
      <c r="A25" s="330"/>
      <c r="B25" s="332" t="s">
        <v>336</v>
      </c>
      <c r="C25" s="332"/>
      <c r="D25" s="332"/>
      <c r="E25" s="332"/>
      <c r="F25" s="332"/>
      <c r="G25" s="332"/>
      <c r="H25" s="332"/>
      <c r="I25" s="332"/>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Q25" s="178"/>
      <c r="AR25" s="178"/>
      <c r="AZ25" s="342"/>
    </row>
    <row r="26" spans="1:52" s="111" customFormat="1" ht="12.95" customHeight="1">
      <c r="A26" s="330"/>
      <c r="B26" s="332" t="s">
        <v>337</v>
      </c>
      <c r="C26" s="332"/>
      <c r="D26" s="332"/>
      <c r="E26" s="332"/>
      <c r="F26" s="332"/>
      <c r="G26" s="332"/>
      <c r="H26" s="332"/>
      <c r="I26" s="332"/>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Q26" s="178"/>
      <c r="AR26" s="178"/>
      <c r="AZ26" s="342"/>
    </row>
    <row r="27" spans="1:52" s="111" customFormat="1" ht="12.95" customHeight="1">
      <c r="A27" s="330"/>
      <c r="B27" s="332" t="s">
        <v>338</v>
      </c>
      <c r="C27" s="332"/>
      <c r="D27" s="332"/>
      <c r="E27" s="332"/>
      <c r="F27" s="332"/>
      <c r="G27" s="332"/>
      <c r="H27" s="332"/>
      <c r="I27" s="332"/>
      <c r="J27" s="523"/>
      <c r="K27" s="523"/>
      <c r="L27" s="523"/>
      <c r="M27" s="523"/>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523"/>
      <c r="AQ27" s="178"/>
      <c r="AR27" s="178"/>
      <c r="AZ27" s="342"/>
    </row>
    <row r="28" spans="1:52" s="111" customFormat="1" ht="12.95" customHeight="1">
      <c r="A28" s="330"/>
      <c r="B28" s="332" t="s">
        <v>339</v>
      </c>
      <c r="C28" s="332"/>
      <c r="D28" s="332"/>
      <c r="E28" s="332"/>
      <c r="F28" s="332"/>
      <c r="G28" s="332"/>
      <c r="H28" s="332"/>
      <c r="I28" s="332"/>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37"/>
      <c r="AM28" s="537"/>
      <c r="AQ28" s="178"/>
      <c r="AR28" s="178"/>
      <c r="AZ28" s="342"/>
    </row>
    <row r="29" spans="1:52" s="111" customFormat="1" ht="12.95" customHeight="1">
      <c r="A29" s="335"/>
      <c r="B29" s="95" t="s">
        <v>340</v>
      </c>
      <c r="C29" s="95"/>
      <c r="D29" s="95"/>
      <c r="E29" s="95"/>
      <c r="F29" s="95"/>
      <c r="G29" s="95"/>
      <c r="H29" s="95"/>
      <c r="I29" s="95"/>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Q29" s="178"/>
      <c r="AR29" s="178"/>
      <c r="AZ29" s="342"/>
    </row>
    <row r="30" spans="1:52" ht="12.95" customHeight="1">
      <c r="A30" s="116" t="s">
        <v>246</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P30" s="122" t="str">
        <f>IF(AND(K36="",K47=""),"",A30)</f>
        <v/>
      </c>
      <c r="AQ30" s="178"/>
      <c r="AR30" s="178"/>
    </row>
    <row r="31" spans="1:52" ht="12.95" customHeight="1">
      <c r="A31" s="116" t="s">
        <v>1079</v>
      </c>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Q31" s="178"/>
      <c r="AR31" s="178"/>
    </row>
    <row r="32" spans="1:52" ht="12.95" customHeight="1">
      <c r="A32" s="116"/>
      <c r="B32" s="541" t="s">
        <v>673</v>
      </c>
      <c r="C32" s="541"/>
      <c r="D32" s="541"/>
      <c r="E32" s="541"/>
      <c r="F32" s="541"/>
      <c r="G32" s="541"/>
      <c r="H32" s="541"/>
      <c r="I32" s="541"/>
      <c r="J32" s="541"/>
      <c r="K32" s="541"/>
      <c r="L32" s="541"/>
      <c r="M32" s="541"/>
      <c r="N32" s="541"/>
      <c r="O32" s="541"/>
      <c r="P32" s="541"/>
      <c r="Q32" s="541"/>
      <c r="R32" s="541"/>
      <c r="S32" s="541"/>
      <c r="T32" s="541"/>
      <c r="U32" s="541"/>
      <c r="V32" s="541"/>
      <c r="W32" s="541"/>
      <c r="X32" s="541"/>
      <c r="Y32" s="541"/>
      <c r="Z32" s="541"/>
      <c r="AA32" s="541"/>
      <c r="AB32" s="541"/>
      <c r="AC32" s="541"/>
      <c r="AD32" s="541"/>
      <c r="AE32" s="541"/>
      <c r="AF32" s="541"/>
      <c r="AG32" s="541"/>
      <c r="AH32" s="541"/>
      <c r="AI32" s="541"/>
      <c r="AJ32" s="541"/>
      <c r="AK32" s="541"/>
      <c r="AL32" s="541"/>
      <c r="AM32" s="541"/>
      <c r="AQ32" s="178"/>
      <c r="AR32" s="178"/>
    </row>
    <row r="33" spans="1:44" ht="12.95" customHeight="1">
      <c r="A33" s="116"/>
      <c r="B33" s="118"/>
      <c r="C33" s="118"/>
      <c r="D33" s="94"/>
      <c r="E33" s="94"/>
      <c r="F33" s="94"/>
      <c r="G33" s="94"/>
      <c r="H33" s="94"/>
      <c r="I33" s="94"/>
      <c r="J33" s="94"/>
      <c r="K33" s="94"/>
      <c r="L33" s="118"/>
      <c r="M33" s="118"/>
      <c r="N33" s="118"/>
      <c r="O33" s="94" t="s">
        <v>75</v>
      </c>
      <c r="P33" s="532"/>
      <c r="Q33" s="532"/>
      <c r="R33" s="532"/>
      <c r="S33" s="118" t="s">
        <v>380</v>
      </c>
      <c r="T33" s="118"/>
      <c r="U33" s="118"/>
      <c r="V33" s="118"/>
      <c r="W33" s="118"/>
      <c r="X33" s="94" t="s">
        <v>77</v>
      </c>
      <c r="Y33" s="532"/>
      <c r="Z33" s="505"/>
      <c r="AA33" s="505"/>
      <c r="AB33" s="505"/>
      <c r="AC33" s="96" t="s">
        <v>409</v>
      </c>
      <c r="AE33" s="118"/>
      <c r="AF33" s="118" t="s">
        <v>378</v>
      </c>
      <c r="AG33" s="547"/>
      <c r="AH33" s="547"/>
      <c r="AI33" s="547"/>
      <c r="AJ33" s="547"/>
      <c r="AK33" s="547"/>
      <c r="AL33" s="547"/>
      <c r="AM33" s="97" t="s">
        <v>377</v>
      </c>
      <c r="AQ33" s="178"/>
      <c r="AR33" s="178"/>
    </row>
    <row r="34" spans="1:44" ht="12.95" customHeight="1">
      <c r="A34" s="116"/>
      <c r="B34" s="118"/>
      <c r="C34" s="118"/>
      <c r="D34" s="94"/>
      <c r="E34" s="94"/>
      <c r="F34" s="94"/>
      <c r="G34" s="94"/>
      <c r="H34" s="94"/>
      <c r="I34" s="94"/>
      <c r="J34" s="94"/>
      <c r="K34" s="94"/>
      <c r="L34" s="118"/>
      <c r="M34" s="118"/>
      <c r="N34" s="118"/>
      <c r="O34" s="118" t="s">
        <v>672</v>
      </c>
      <c r="P34" s="118"/>
      <c r="Q34" s="118"/>
      <c r="R34" s="118"/>
      <c r="S34" s="118"/>
      <c r="T34" s="118"/>
      <c r="U34" s="118"/>
      <c r="V34" s="118"/>
      <c r="W34" s="118"/>
      <c r="X34" s="118"/>
      <c r="Y34" s="118"/>
      <c r="Z34" s="118"/>
      <c r="AA34" s="118"/>
      <c r="AB34" s="118"/>
      <c r="AC34" s="118"/>
      <c r="AD34" s="118"/>
      <c r="AE34" s="118"/>
      <c r="AF34" s="118" t="s">
        <v>378</v>
      </c>
      <c r="AG34" s="547"/>
      <c r="AH34" s="547"/>
      <c r="AI34" s="547"/>
      <c r="AJ34" s="547"/>
      <c r="AK34" s="547"/>
      <c r="AL34" s="547"/>
      <c r="AM34" s="97" t="s">
        <v>377</v>
      </c>
      <c r="AQ34" s="178"/>
      <c r="AR34" s="178"/>
    </row>
    <row r="35" spans="1:44" ht="12.95" customHeight="1">
      <c r="A35" s="116"/>
      <c r="B35" s="118" t="s">
        <v>342</v>
      </c>
      <c r="C35" s="118"/>
      <c r="D35" s="118"/>
      <c r="E35" s="118"/>
      <c r="F35" s="118"/>
      <c r="G35" s="118"/>
      <c r="H35" s="118"/>
      <c r="I35" s="118"/>
      <c r="J35" s="118"/>
      <c r="K35" s="537"/>
      <c r="L35" s="537"/>
      <c r="M35" s="537"/>
      <c r="N35" s="537"/>
      <c r="O35" s="537"/>
      <c r="P35" s="537"/>
      <c r="Q35" s="537"/>
      <c r="R35" s="537"/>
      <c r="S35" s="537"/>
      <c r="T35" s="537"/>
      <c r="U35" s="537"/>
      <c r="V35" s="537"/>
      <c r="W35" s="537"/>
      <c r="X35" s="537"/>
      <c r="Y35" s="537"/>
      <c r="Z35" s="537"/>
      <c r="AA35" s="537"/>
      <c r="AB35" s="537"/>
      <c r="AC35" s="537"/>
      <c r="AD35" s="537"/>
      <c r="AE35" s="537"/>
      <c r="AF35" s="537"/>
      <c r="AG35" s="537"/>
      <c r="AH35" s="537"/>
      <c r="AI35" s="537"/>
      <c r="AJ35" s="537"/>
      <c r="AK35" s="537"/>
      <c r="AL35" s="537"/>
      <c r="AM35" s="537"/>
      <c r="AQ35" s="178"/>
      <c r="AR35" s="178"/>
    </row>
    <row r="36" spans="1:44" ht="12.95" customHeight="1">
      <c r="A36" s="116"/>
      <c r="B36" s="118" t="s">
        <v>343</v>
      </c>
      <c r="C36" s="118"/>
      <c r="D36" s="118"/>
      <c r="E36" s="118"/>
      <c r="F36" s="118"/>
      <c r="G36" s="118"/>
      <c r="H36" s="118"/>
      <c r="I36" s="118"/>
      <c r="J36" s="118"/>
      <c r="K36" s="537"/>
      <c r="L36" s="537"/>
      <c r="M36" s="537"/>
      <c r="N36" s="537"/>
      <c r="O36" s="537"/>
      <c r="P36" s="537"/>
      <c r="Q36" s="537"/>
      <c r="R36" s="537"/>
      <c r="S36" s="537"/>
      <c r="T36" s="537"/>
      <c r="U36" s="537"/>
      <c r="V36" s="537"/>
      <c r="W36" s="537"/>
      <c r="X36" s="537"/>
      <c r="Y36" s="537"/>
      <c r="Z36" s="537"/>
      <c r="AA36" s="537"/>
      <c r="AB36" s="537"/>
      <c r="AC36" s="537"/>
      <c r="AD36" s="537"/>
      <c r="AE36" s="537"/>
      <c r="AF36" s="537"/>
      <c r="AG36" s="537"/>
      <c r="AH36" s="537"/>
      <c r="AI36" s="537"/>
      <c r="AJ36" s="537"/>
      <c r="AK36" s="537"/>
      <c r="AL36" s="537"/>
      <c r="AM36" s="537"/>
      <c r="AQ36" s="178"/>
      <c r="AR36" s="178"/>
    </row>
    <row r="37" spans="1:44" ht="12.95" customHeight="1">
      <c r="A37" s="116"/>
      <c r="B37" s="118" t="s">
        <v>344</v>
      </c>
      <c r="C37" s="118"/>
      <c r="D37" s="118"/>
      <c r="E37" s="118"/>
      <c r="F37" s="118"/>
      <c r="G37" s="118"/>
      <c r="H37" s="118"/>
      <c r="I37" s="118"/>
      <c r="J37" s="118"/>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Q37" s="178"/>
      <c r="AR37" s="178"/>
    </row>
    <row r="38" spans="1:44" ht="12.95" customHeight="1">
      <c r="A38" s="116"/>
      <c r="B38" s="118"/>
      <c r="C38" s="118"/>
      <c r="D38" s="118"/>
      <c r="E38" s="118"/>
      <c r="F38" s="118"/>
      <c r="G38" s="118"/>
      <c r="H38" s="118"/>
      <c r="I38" s="118"/>
      <c r="J38" s="118"/>
      <c r="K38" s="118"/>
      <c r="L38" s="94" t="s">
        <v>75</v>
      </c>
      <c r="M38" s="532"/>
      <c r="N38" s="532"/>
      <c r="O38" s="532"/>
      <c r="P38" s="118" t="s">
        <v>408</v>
      </c>
      <c r="Q38" s="118"/>
      <c r="R38" s="118"/>
      <c r="S38" s="118"/>
      <c r="T38" s="118"/>
      <c r="U38" s="118"/>
      <c r="V38" s="118"/>
      <c r="W38" s="94" t="s">
        <v>75</v>
      </c>
      <c r="X38" s="532"/>
      <c r="Y38" s="505"/>
      <c r="Z38" s="505"/>
      <c r="AA38" s="505"/>
      <c r="AB38" s="96" t="s">
        <v>381</v>
      </c>
      <c r="AC38" s="118"/>
      <c r="AD38" s="116"/>
      <c r="AE38" s="118"/>
      <c r="AF38" s="118"/>
      <c r="AG38" s="547"/>
      <c r="AH38" s="547"/>
      <c r="AI38" s="547"/>
      <c r="AJ38" s="547"/>
      <c r="AK38" s="547"/>
      <c r="AL38" s="547"/>
      <c r="AM38" s="97" t="s">
        <v>377</v>
      </c>
      <c r="AQ38" s="178"/>
      <c r="AR38" s="178"/>
    </row>
    <row r="39" spans="1:44" ht="12.95" customHeight="1">
      <c r="A39" s="116"/>
      <c r="B39" s="118" t="s">
        <v>345</v>
      </c>
      <c r="C39" s="118"/>
      <c r="D39" s="118"/>
      <c r="E39" s="118"/>
      <c r="F39" s="118"/>
      <c r="G39" s="118"/>
      <c r="H39" s="118"/>
      <c r="I39" s="118"/>
      <c r="J39" s="118"/>
      <c r="K39" s="523"/>
      <c r="L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Q39" s="178"/>
      <c r="AR39" s="178"/>
    </row>
    <row r="40" spans="1:44" ht="12.95" customHeight="1">
      <c r="A40" s="116"/>
      <c r="B40" s="118" t="s">
        <v>247</v>
      </c>
      <c r="C40" s="118"/>
      <c r="D40" s="118"/>
      <c r="E40" s="118"/>
      <c r="F40" s="118"/>
      <c r="G40" s="118"/>
      <c r="H40" s="118"/>
      <c r="I40" s="118"/>
      <c r="J40" s="118"/>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Q40" s="178"/>
      <c r="AR40" s="178"/>
    </row>
    <row r="41" spans="1:44" ht="12.95" customHeight="1">
      <c r="A41" s="116"/>
      <c r="B41" s="118" t="s">
        <v>346</v>
      </c>
      <c r="C41" s="118"/>
      <c r="D41" s="118"/>
      <c r="E41" s="118"/>
      <c r="F41" s="118"/>
      <c r="G41" s="118"/>
      <c r="H41" s="118"/>
      <c r="I41" s="118"/>
      <c r="J41" s="118"/>
      <c r="K41" s="523"/>
      <c r="L41" s="523"/>
      <c r="M41" s="523"/>
      <c r="N41" s="523"/>
      <c r="O41" s="523"/>
      <c r="P41" s="523"/>
      <c r="Q41" s="523"/>
      <c r="R41" s="523"/>
      <c r="S41" s="523"/>
      <c r="T41" s="523"/>
      <c r="U41" s="523"/>
      <c r="V41" s="523"/>
      <c r="W41" s="523"/>
      <c r="X41" s="523"/>
      <c r="Y41" s="523"/>
      <c r="Z41" s="523"/>
      <c r="AA41" s="523"/>
      <c r="AB41" s="523"/>
      <c r="AC41" s="523"/>
      <c r="AD41" s="523"/>
      <c r="AE41" s="523"/>
      <c r="AF41" s="523"/>
      <c r="AG41" s="523"/>
      <c r="AH41" s="523"/>
      <c r="AI41" s="523"/>
      <c r="AJ41" s="523"/>
      <c r="AK41" s="523"/>
      <c r="AL41" s="523"/>
      <c r="AM41" s="523"/>
      <c r="AQ41" s="178"/>
      <c r="AR41" s="178"/>
    </row>
    <row r="42" spans="1:44" ht="12.95" customHeight="1">
      <c r="A42" s="237" t="s">
        <v>1080</v>
      </c>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Q42" s="178"/>
      <c r="AR42" s="178"/>
    </row>
    <row r="43" spans="1:44" ht="12.95" customHeight="1">
      <c r="A43" s="237"/>
      <c r="B43" s="541" t="s">
        <v>673</v>
      </c>
      <c r="C43" s="541"/>
      <c r="D43" s="541"/>
      <c r="E43" s="541"/>
      <c r="F43" s="541"/>
      <c r="G43" s="541"/>
      <c r="H43" s="541"/>
      <c r="I43" s="541"/>
      <c r="J43" s="541"/>
      <c r="K43" s="541"/>
      <c r="L43" s="541"/>
      <c r="M43" s="541"/>
      <c r="N43" s="541"/>
      <c r="O43" s="541"/>
      <c r="P43" s="541"/>
      <c r="Q43" s="541"/>
      <c r="R43" s="541"/>
      <c r="S43" s="541"/>
      <c r="T43" s="541"/>
      <c r="U43" s="541"/>
      <c r="V43" s="541"/>
      <c r="W43" s="541"/>
      <c r="X43" s="541"/>
      <c r="Y43" s="541"/>
      <c r="Z43" s="541"/>
      <c r="AA43" s="541"/>
      <c r="AB43" s="541"/>
      <c r="AC43" s="541"/>
      <c r="AD43" s="541"/>
      <c r="AE43" s="541"/>
      <c r="AF43" s="541"/>
      <c r="AG43" s="541"/>
      <c r="AH43" s="541"/>
      <c r="AI43" s="541"/>
      <c r="AJ43" s="541"/>
      <c r="AK43" s="541"/>
      <c r="AL43" s="541"/>
      <c r="AM43" s="541"/>
      <c r="AQ43" s="178"/>
      <c r="AR43" s="178"/>
    </row>
    <row r="44" spans="1:44" ht="12.95" customHeight="1">
      <c r="A44" s="237"/>
      <c r="B44" s="239"/>
      <c r="C44" s="239"/>
      <c r="D44" s="241"/>
      <c r="E44" s="241"/>
      <c r="F44" s="241"/>
      <c r="G44" s="241"/>
      <c r="H44" s="241"/>
      <c r="I44" s="241"/>
      <c r="J44" s="241"/>
      <c r="K44" s="241"/>
      <c r="L44" s="239"/>
      <c r="M44" s="239"/>
      <c r="N44" s="239"/>
      <c r="O44" s="241" t="s">
        <v>75</v>
      </c>
      <c r="P44" s="532"/>
      <c r="Q44" s="532"/>
      <c r="R44" s="532"/>
      <c r="S44" s="239" t="s">
        <v>380</v>
      </c>
      <c r="T44" s="239"/>
      <c r="U44" s="239"/>
      <c r="V44" s="239"/>
      <c r="W44" s="239"/>
      <c r="X44" s="241" t="s">
        <v>77</v>
      </c>
      <c r="Y44" s="532"/>
      <c r="Z44" s="505"/>
      <c r="AA44" s="505"/>
      <c r="AB44" s="505"/>
      <c r="AC44" s="96" t="s">
        <v>409</v>
      </c>
      <c r="AD44" s="238"/>
      <c r="AE44" s="239"/>
      <c r="AF44" s="239" t="s">
        <v>378</v>
      </c>
      <c r="AG44" s="547"/>
      <c r="AH44" s="547"/>
      <c r="AI44" s="547"/>
      <c r="AJ44" s="547"/>
      <c r="AK44" s="547"/>
      <c r="AL44" s="547"/>
      <c r="AM44" s="97" t="s">
        <v>377</v>
      </c>
      <c r="AQ44" s="178"/>
      <c r="AR44" s="178"/>
    </row>
    <row r="45" spans="1:44" ht="12.95" customHeight="1">
      <c r="A45" s="237"/>
      <c r="B45" s="239"/>
      <c r="C45" s="239"/>
      <c r="D45" s="241"/>
      <c r="E45" s="241"/>
      <c r="F45" s="241"/>
      <c r="G45" s="241"/>
      <c r="H45" s="241"/>
      <c r="I45" s="241"/>
      <c r="J45" s="241"/>
      <c r="K45" s="241"/>
      <c r="L45" s="239"/>
      <c r="M45" s="239"/>
      <c r="N45" s="239"/>
      <c r="O45" s="239" t="s">
        <v>672</v>
      </c>
      <c r="P45" s="239"/>
      <c r="Q45" s="239"/>
      <c r="R45" s="239"/>
      <c r="S45" s="239"/>
      <c r="T45" s="239"/>
      <c r="U45" s="239"/>
      <c r="V45" s="239"/>
      <c r="W45" s="239"/>
      <c r="X45" s="239"/>
      <c r="Y45" s="239"/>
      <c r="Z45" s="239"/>
      <c r="AA45" s="239"/>
      <c r="AB45" s="239"/>
      <c r="AC45" s="239"/>
      <c r="AD45" s="239"/>
      <c r="AE45" s="239"/>
      <c r="AF45" s="239" t="s">
        <v>378</v>
      </c>
      <c r="AG45" s="547"/>
      <c r="AH45" s="547"/>
      <c r="AI45" s="547"/>
      <c r="AJ45" s="547"/>
      <c r="AK45" s="547"/>
      <c r="AL45" s="547"/>
      <c r="AM45" s="97" t="s">
        <v>377</v>
      </c>
      <c r="AQ45" s="178"/>
      <c r="AR45" s="178"/>
    </row>
    <row r="46" spans="1:44" ht="12.95" customHeight="1">
      <c r="A46" s="237"/>
      <c r="B46" s="239" t="s">
        <v>342</v>
      </c>
      <c r="C46" s="239"/>
      <c r="D46" s="239"/>
      <c r="E46" s="239"/>
      <c r="F46" s="239"/>
      <c r="G46" s="239"/>
      <c r="H46" s="239"/>
      <c r="I46" s="239"/>
      <c r="J46" s="239"/>
      <c r="K46" s="537"/>
      <c r="L46" s="537"/>
      <c r="M46" s="537"/>
      <c r="N46" s="537"/>
      <c r="O46" s="537"/>
      <c r="P46" s="537"/>
      <c r="Q46" s="537"/>
      <c r="R46" s="537"/>
      <c r="S46" s="537"/>
      <c r="T46" s="537"/>
      <c r="U46" s="537"/>
      <c r="V46" s="537"/>
      <c r="W46" s="537"/>
      <c r="X46" s="537"/>
      <c r="Y46" s="537"/>
      <c r="Z46" s="537"/>
      <c r="AA46" s="537"/>
      <c r="AB46" s="537"/>
      <c r="AC46" s="537"/>
      <c r="AD46" s="537"/>
      <c r="AE46" s="537"/>
      <c r="AF46" s="537"/>
      <c r="AG46" s="537"/>
      <c r="AH46" s="537"/>
      <c r="AI46" s="537"/>
      <c r="AJ46" s="537"/>
      <c r="AK46" s="537"/>
      <c r="AL46" s="537"/>
      <c r="AM46" s="537"/>
      <c r="AQ46" s="178"/>
      <c r="AR46" s="178"/>
    </row>
    <row r="47" spans="1:44" ht="12.95" customHeight="1">
      <c r="A47" s="237"/>
      <c r="B47" s="239" t="s">
        <v>343</v>
      </c>
      <c r="C47" s="239"/>
      <c r="D47" s="239"/>
      <c r="E47" s="239"/>
      <c r="F47" s="239"/>
      <c r="G47" s="239"/>
      <c r="H47" s="239"/>
      <c r="I47" s="239"/>
      <c r="J47" s="239"/>
      <c r="K47" s="537"/>
      <c r="L47" s="537"/>
      <c r="M47" s="537"/>
      <c r="N47" s="537"/>
      <c r="O47" s="537"/>
      <c r="P47" s="537"/>
      <c r="Q47" s="537"/>
      <c r="R47" s="537"/>
      <c r="S47" s="537"/>
      <c r="T47" s="537"/>
      <c r="U47" s="537"/>
      <c r="V47" s="537"/>
      <c r="W47" s="537"/>
      <c r="X47" s="537"/>
      <c r="Y47" s="537"/>
      <c r="Z47" s="537"/>
      <c r="AA47" s="537"/>
      <c r="AB47" s="537"/>
      <c r="AC47" s="537"/>
      <c r="AD47" s="537"/>
      <c r="AE47" s="537"/>
      <c r="AF47" s="537"/>
      <c r="AG47" s="537"/>
      <c r="AH47" s="537"/>
      <c r="AI47" s="537"/>
      <c r="AJ47" s="537"/>
      <c r="AK47" s="537"/>
      <c r="AL47" s="537"/>
      <c r="AM47" s="537"/>
      <c r="AQ47" s="178"/>
      <c r="AR47" s="178"/>
    </row>
    <row r="48" spans="1:44" ht="12.95" customHeight="1">
      <c r="A48" s="237"/>
      <c r="B48" s="239" t="s">
        <v>344</v>
      </c>
      <c r="C48" s="239"/>
      <c r="D48" s="239"/>
      <c r="E48" s="239"/>
      <c r="F48" s="239"/>
      <c r="G48" s="239"/>
      <c r="H48" s="239"/>
      <c r="I48" s="239"/>
      <c r="J48" s="239"/>
      <c r="K48" s="537"/>
      <c r="L48" s="537"/>
      <c r="M48" s="537"/>
      <c r="N48" s="537"/>
      <c r="O48" s="537"/>
      <c r="P48" s="537"/>
      <c r="Q48" s="537"/>
      <c r="R48" s="537"/>
      <c r="S48" s="537"/>
      <c r="T48" s="537"/>
      <c r="U48" s="537"/>
      <c r="V48" s="537"/>
      <c r="W48" s="537"/>
      <c r="X48" s="537"/>
      <c r="Y48" s="537"/>
      <c r="Z48" s="537"/>
      <c r="AA48" s="537"/>
      <c r="AB48" s="537"/>
      <c r="AC48" s="537"/>
      <c r="AD48" s="537"/>
      <c r="AE48" s="537"/>
      <c r="AF48" s="537"/>
      <c r="AG48" s="537"/>
      <c r="AH48" s="537"/>
      <c r="AI48" s="537"/>
      <c r="AJ48" s="537"/>
      <c r="AK48" s="537"/>
      <c r="AL48" s="537"/>
      <c r="AM48" s="537"/>
      <c r="AQ48" s="178"/>
      <c r="AR48" s="178"/>
    </row>
    <row r="49" spans="1:45" ht="12.95" customHeight="1">
      <c r="A49" s="237"/>
      <c r="B49" s="239"/>
      <c r="C49" s="239"/>
      <c r="D49" s="239"/>
      <c r="E49" s="239"/>
      <c r="F49" s="239"/>
      <c r="G49" s="239"/>
      <c r="H49" s="239"/>
      <c r="I49" s="239"/>
      <c r="J49" s="239"/>
      <c r="K49" s="239"/>
      <c r="L49" s="241" t="s">
        <v>75</v>
      </c>
      <c r="M49" s="532"/>
      <c r="N49" s="532"/>
      <c r="O49" s="532"/>
      <c r="P49" s="239" t="s">
        <v>408</v>
      </c>
      <c r="Q49" s="239"/>
      <c r="R49" s="239"/>
      <c r="S49" s="239"/>
      <c r="T49" s="239"/>
      <c r="U49" s="239"/>
      <c r="V49" s="239"/>
      <c r="W49" s="241" t="s">
        <v>75</v>
      </c>
      <c r="X49" s="532"/>
      <c r="Y49" s="505"/>
      <c r="Z49" s="505"/>
      <c r="AA49" s="505"/>
      <c r="AB49" s="96" t="s">
        <v>381</v>
      </c>
      <c r="AC49" s="239"/>
      <c r="AD49" s="237"/>
      <c r="AE49" s="239"/>
      <c r="AF49" s="239"/>
      <c r="AG49" s="547"/>
      <c r="AH49" s="547"/>
      <c r="AI49" s="547"/>
      <c r="AJ49" s="547"/>
      <c r="AK49" s="547"/>
      <c r="AL49" s="547"/>
      <c r="AM49" s="97" t="s">
        <v>377</v>
      </c>
      <c r="AQ49" s="178"/>
      <c r="AR49" s="178"/>
    </row>
    <row r="50" spans="1:45" ht="12.95" customHeight="1">
      <c r="A50" s="237"/>
      <c r="B50" s="239" t="s">
        <v>345</v>
      </c>
      <c r="C50" s="239"/>
      <c r="D50" s="239"/>
      <c r="E50" s="239"/>
      <c r="F50" s="239"/>
      <c r="G50" s="239"/>
      <c r="H50" s="239"/>
      <c r="I50" s="239"/>
      <c r="J50" s="239"/>
      <c r="K50" s="523"/>
      <c r="L50" s="523"/>
      <c r="M50" s="523"/>
      <c r="N50" s="523"/>
      <c r="O50" s="523"/>
      <c r="P50" s="523"/>
      <c r="Q50" s="523"/>
      <c r="R50" s="523"/>
      <c r="S50" s="523"/>
      <c r="T50" s="523"/>
      <c r="U50" s="523"/>
      <c r="V50" s="523"/>
      <c r="W50" s="523"/>
      <c r="X50" s="523"/>
      <c r="Y50" s="523"/>
      <c r="Z50" s="523"/>
      <c r="AA50" s="523"/>
      <c r="AB50" s="523"/>
      <c r="AC50" s="523"/>
      <c r="AD50" s="523"/>
      <c r="AE50" s="523"/>
      <c r="AF50" s="523"/>
      <c r="AG50" s="523"/>
      <c r="AH50" s="523"/>
      <c r="AI50" s="523"/>
      <c r="AJ50" s="523"/>
      <c r="AK50" s="523"/>
      <c r="AL50" s="523"/>
      <c r="AM50" s="523"/>
      <c r="AQ50" s="178"/>
      <c r="AR50" s="178"/>
    </row>
    <row r="51" spans="1:45" ht="12.95" customHeight="1">
      <c r="A51" s="237"/>
      <c r="B51" s="239" t="s">
        <v>247</v>
      </c>
      <c r="C51" s="239"/>
      <c r="D51" s="239"/>
      <c r="E51" s="239"/>
      <c r="F51" s="239"/>
      <c r="G51" s="239"/>
      <c r="H51" s="239"/>
      <c r="I51" s="239"/>
      <c r="J51" s="239"/>
      <c r="K51" s="537"/>
      <c r="L51" s="537"/>
      <c r="M51" s="537"/>
      <c r="N51" s="537"/>
      <c r="O51" s="537"/>
      <c r="P51" s="537"/>
      <c r="Q51" s="537"/>
      <c r="R51" s="537"/>
      <c r="S51" s="537"/>
      <c r="T51" s="537"/>
      <c r="U51" s="537"/>
      <c r="V51" s="537"/>
      <c r="W51" s="537"/>
      <c r="X51" s="537"/>
      <c r="Y51" s="537"/>
      <c r="Z51" s="537"/>
      <c r="AA51" s="537"/>
      <c r="AB51" s="537"/>
      <c r="AC51" s="537"/>
      <c r="AD51" s="537"/>
      <c r="AE51" s="537"/>
      <c r="AF51" s="537"/>
      <c r="AG51" s="537"/>
      <c r="AH51" s="537"/>
      <c r="AI51" s="537"/>
      <c r="AJ51" s="537"/>
      <c r="AK51" s="537"/>
      <c r="AL51" s="537"/>
      <c r="AM51" s="537"/>
      <c r="AQ51" s="178"/>
      <c r="AR51" s="178"/>
    </row>
    <row r="52" spans="1:45" ht="12.95" customHeight="1">
      <c r="A52" s="237"/>
      <c r="B52" s="239" t="s">
        <v>346</v>
      </c>
      <c r="C52" s="239"/>
      <c r="D52" s="239"/>
      <c r="E52" s="239"/>
      <c r="F52" s="239"/>
      <c r="G52" s="239"/>
      <c r="H52" s="239"/>
      <c r="I52" s="239"/>
      <c r="J52" s="239"/>
      <c r="K52" s="523"/>
      <c r="L52" s="523"/>
      <c r="M52" s="523"/>
      <c r="N52" s="523"/>
      <c r="O52" s="523"/>
      <c r="P52" s="523"/>
      <c r="Q52" s="523"/>
      <c r="R52" s="523"/>
      <c r="S52" s="523"/>
      <c r="T52" s="523"/>
      <c r="U52" s="523"/>
      <c r="V52" s="523"/>
      <c r="W52" s="523"/>
      <c r="X52" s="523"/>
      <c r="Y52" s="523"/>
      <c r="Z52" s="523"/>
      <c r="AA52" s="523"/>
      <c r="AB52" s="523"/>
      <c r="AC52" s="523"/>
      <c r="AD52" s="523"/>
      <c r="AE52" s="523"/>
      <c r="AF52" s="523"/>
      <c r="AG52" s="523"/>
      <c r="AH52" s="523"/>
      <c r="AI52" s="523"/>
      <c r="AJ52" s="523"/>
      <c r="AK52" s="523"/>
      <c r="AL52" s="523"/>
      <c r="AM52" s="523"/>
      <c r="AQ52" s="178"/>
      <c r="AR52" s="178"/>
    </row>
    <row r="53" spans="1:45" ht="12.95" customHeight="1">
      <c r="A53" s="548" t="s">
        <v>782</v>
      </c>
      <c r="B53" s="548"/>
      <c r="C53" s="548"/>
      <c r="D53" s="548"/>
      <c r="E53" s="548"/>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35"/>
      <c r="AG53" s="535"/>
      <c r="AH53" s="535"/>
      <c r="AI53" s="535"/>
      <c r="AJ53" s="535"/>
      <c r="AK53" s="535"/>
      <c r="AL53" s="535"/>
      <c r="AM53" s="535"/>
      <c r="AO53" s="174"/>
      <c r="AS53" s="175"/>
    </row>
    <row r="54" spans="1:45" ht="12.95" customHeight="1">
      <c r="A54" s="535" t="s">
        <v>783</v>
      </c>
      <c r="B54" s="535"/>
      <c r="C54" s="535"/>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535"/>
      <c r="AI54" s="535"/>
      <c r="AJ54" s="535"/>
      <c r="AK54" s="535"/>
      <c r="AL54" s="535"/>
      <c r="AM54" s="535"/>
      <c r="AO54" s="176"/>
      <c r="AP54" s="176"/>
      <c r="AQ54" s="176"/>
      <c r="AR54" s="176"/>
      <c r="AS54" s="177"/>
    </row>
    <row r="55" spans="1:45">
      <c r="A55" s="119" t="s">
        <v>259</v>
      </c>
      <c r="B55" s="119"/>
      <c r="C55" s="119"/>
      <c r="D55" s="119"/>
      <c r="E55" s="119"/>
      <c r="F55" s="119"/>
      <c r="G55" s="119"/>
      <c r="H55" s="119"/>
      <c r="I55" s="119"/>
      <c r="J55" s="119"/>
      <c r="K55" s="119"/>
      <c r="L55" s="119"/>
      <c r="M55" s="119"/>
      <c r="N55" s="119"/>
      <c r="O55" s="119"/>
      <c r="P55" s="119"/>
      <c r="Q55" s="119"/>
      <c r="R55" s="119"/>
      <c r="S55" s="119"/>
      <c r="T55" s="100" t="s">
        <v>75</v>
      </c>
      <c r="U55" s="538" t="s">
        <v>416</v>
      </c>
      <c r="V55" s="538"/>
      <c r="W55" s="538"/>
      <c r="X55" s="538"/>
      <c r="Y55" s="538"/>
      <c r="Z55" s="538"/>
      <c r="AA55" s="538"/>
      <c r="AB55" s="538"/>
      <c r="AC55" s="101" t="s">
        <v>331</v>
      </c>
      <c r="AD55" s="100" t="s">
        <v>75</v>
      </c>
      <c r="AE55" s="538" t="s">
        <v>319</v>
      </c>
      <c r="AF55" s="538"/>
      <c r="AG55" s="538"/>
      <c r="AH55" s="538"/>
      <c r="AI55" s="538"/>
      <c r="AJ55" s="539"/>
      <c r="AK55" s="539"/>
      <c r="AL55" s="101" t="s">
        <v>331</v>
      </c>
      <c r="AM55" s="119"/>
      <c r="AP55" s="122" t="str">
        <f>IF(COUNTA(N56:P95,U56:AB95,AE56:AJ95,U97:AB106,AE97:AJ106)=0,"",A55)</f>
        <v/>
      </c>
      <c r="AQ55" s="178"/>
      <c r="AR55" s="178"/>
    </row>
    <row r="56" spans="1:45">
      <c r="A56" s="116"/>
      <c r="B56" s="116" t="s">
        <v>248</v>
      </c>
      <c r="C56" s="116"/>
      <c r="D56" s="116"/>
      <c r="E56" s="116"/>
      <c r="F56" s="116"/>
      <c r="G56" s="116"/>
      <c r="H56" s="116"/>
      <c r="I56" s="117"/>
      <c r="J56" s="117"/>
      <c r="K56" s="117"/>
      <c r="L56" s="97"/>
      <c r="M56" s="118" t="s">
        <v>75</v>
      </c>
      <c r="N56" s="534"/>
      <c r="O56" s="534"/>
      <c r="P56" s="534"/>
      <c r="Q56" s="118" t="s">
        <v>394</v>
      </c>
      <c r="R56" s="118"/>
      <c r="S56" s="116"/>
      <c r="T56" s="94" t="s">
        <v>75</v>
      </c>
      <c r="U56" s="532"/>
      <c r="V56" s="532"/>
      <c r="W56" s="532"/>
      <c r="X56" s="532"/>
      <c r="Y56" s="532"/>
      <c r="Z56" s="532"/>
      <c r="AA56" s="532"/>
      <c r="AB56" s="532"/>
      <c r="AC56" s="96" t="s">
        <v>384</v>
      </c>
      <c r="AD56" s="94" t="s">
        <v>75</v>
      </c>
      <c r="AE56" s="530"/>
      <c r="AF56" s="530"/>
      <c r="AG56" s="530"/>
      <c r="AH56" s="530"/>
      <c r="AI56" s="530"/>
      <c r="AJ56" s="530"/>
      <c r="AK56" s="116" t="s">
        <v>413</v>
      </c>
      <c r="AL56" s="121" t="s">
        <v>331</v>
      </c>
      <c r="AM56" s="116"/>
      <c r="AQ56" s="178"/>
      <c r="AR56" s="178"/>
    </row>
    <row r="57" spans="1:45">
      <c r="A57" s="116"/>
      <c r="B57" s="116"/>
      <c r="C57" s="116"/>
      <c r="D57" s="116"/>
      <c r="E57" s="116"/>
      <c r="F57" s="116"/>
      <c r="G57" s="116"/>
      <c r="H57" s="116"/>
      <c r="I57" s="116"/>
      <c r="J57" s="116"/>
      <c r="K57" s="116"/>
      <c r="L57" s="116"/>
      <c r="M57" s="239"/>
      <c r="N57" s="243"/>
      <c r="O57" s="243"/>
      <c r="P57" s="243"/>
      <c r="Q57" s="239"/>
      <c r="R57" s="239"/>
      <c r="S57" s="116"/>
      <c r="T57" s="94" t="s">
        <v>75</v>
      </c>
      <c r="U57" s="532"/>
      <c r="V57" s="532"/>
      <c r="W57" s="532"/>
      <c r="X57" s="532"/>
      <c r="Y57" s="532"/>
      <c r="Z57" s="532"/>
      <c r="AA57" s="532"/>
      <c r="AB57" s="532"/>
      <c r="AC57" s="96" t="s">
        <v>384</v>
      </c>
      <c r="AD57" s="94" t="s">
        <v>75</v>
      </c>
      <c r="AE57" s="530"/>
      <c r="AF57" s="530"/>
      <c r="AG57" s="530"/>
      <c r="AH57" s="530"/>
      <c r="AI57" s="530"/>
      <c r="AJ57" s="530"/>
      <c r="AK57" s="116" t="s">
        <v>413</v>
      </c>
      <c r="AL57" s="121" t="s">
        <v>331</v>
      </c>
      <c r="AM57" s="116"/>
      <c r="AQ57" s="178"/>
      <c r="AR57" s="178"/>
    </row>
    <row r="58" spans="1:45">
      <c r="A58" s="116"/>
      <c r="B58" s="116"/>
      <c r="C58" s="116"/>
      <c r="D58" s="116"/>
      <c r="E58" s="116"/>
      <c r="F58" s="116"/>
      <c r="G58" s="116"/>
      <c r="H58" s="116"/>
      <c r="I58" s="116"/>
      <c r="J58" s="116"/>
      <c r="K58" s="116"/>
      <c r="L58" s="116"/>
      <c r="M58" s="239" t="s">
        <v>75</v>
      </c>
      <c r="N58" s="534"/>
      <c r="O58" s="534"/>
      <c r="P58" s="534"/>
      <c r="Q58" s="239" t="s">
        <v>394</v>
      </c>
      <c r="R58" s="118"/>
      <c r="S58" s="116"/>
      <c r="T58" s="94" t="s">
        <v>75</v>
      </c>
      <c r="U58" s="532"/>
      <c r="V58" s="532"/>
      <c r="W58" s="532"/>
      <c r="X58" s="532"/>
      <c r="Y58" s="532"/>
      <c r="Z58" s="532"/>
      <c r="AA58" s="532"/>
      <c r="AB58" s="532"/>
      <c r="AC58" s="96" t="s">
        <v>384</v>
      </c>
      <c r="AD58" s="94" t="s">
        <v>75</v>
      </c>
      <c r="AE58" s="530"/>
      <c r="AF58" s="530"/>
      <c r="AG58" s="530"/>
      <c r="AH58" s="530"/>
      <c r="AI58" s="530"/>
      <c r="AJ58" s="530"/>
      <c r="AK58" s="116" t="s">
        <v>413</v>
      </c>
      <c r="AL58" s="121" t="s">
        <v>331</v>
      </c>
      <c r="AM58" s="116"/>
      <c r="AQ58" s="178"/>
      <c r="AR58" s="178"/>
    </row>
    <row r="59" spans="1:45">
      <c r="A59" s="116"/>
      <c r="B59" s="116"/>
      <c r="C59" s="116"/>
      <c r="D59" s="116"/>
      <c r="E59" s="116"/>
      <c r="F59" s="116"/>
      <c r="G59" s="116"/>
      <c r="H59" s="116"/>
      <c r="I59" s="116"/>
      <c r="J59" s="116"/>
      <c r="K59" s="116"/>
      <c r="L59" s="97"/>
      <c r="M59" s="239"/>
      <c r="N59" s="243"/>
      <c r="O59" s="243"/>
      <c r="P59" s="243"/>
      <c r="Q59" s="239"/>
      <c r="R59" s="118"/>
      <c r="S59" s="116"/>
      <c r="T59" s="94" t="s">
        <v>75</v>
      </c>
      <c r="U59" s="532"/>
      <c r="V59" s="532"/>
      <c r="W59" s="532"/>
      <c r="X59" s="532"/>
      <c r="Y59" s="532"/>
      <c r="Z59" s="532"/>
      <c r="AA59" s="532"/>
      <c r="AB59" s="532"/>
      <c r="AC59" s="96" t="s">
        <v>384</v>
      </c>
      <c r="AD59" s="94" t="s">
        <v>75</v>
      </c>
      <c r="AE59" s="530"/>
      <c r="AF59" s="530"/>
      <c r="AG59" s="530"/>
      <c r="AH59" s="530"/>
      <c r="AI59" s="530"/>
      <c r="AJ59" s="530"/>
      <c r="AK59" s="116" t="s">
        <v>413</v>
      </c>
      <c r="AL59" s="121" t="s">
        <v>331</v>
      </c>
      <c r="AM59" s="116"/>
      <c r="AQ59" s="178"/>
      <c r="AR59" s="178"/>
    </row>
    <row r="60" spans="1:45">
      <c r="A60" s="116"/>
      <c r="B60" s="116"/>
      <c r="C60" s="116"/>
      <c r="D60" s="116"/>
      <c r="E60" s="116"/>
      <c r="F60" s="116"/>
      <c r="G60" s="116"/>
      <c r="H60" s="116"/>
      <c r="I60" s="117"/>
      <c r="J60" s="117"/>
      <c r="K60" s="117"/>
      <c r="L60" s="237"/>
      <c r="M60" s="239" t="s">
        <v>75</v>
      </c>
      <c r="N60" s="534"/>
      <c r="O60" s="534"/>
      <c r="P60" s="534"/>
      <c r="Q60" s="239" t="s">
        <v>394</v>
      </c>
      <c r="R60" s="118"/>
      <c r="S60" s="116"/>
      <c r="T60" s="94" t="s">
        <v>75</v>
      </c>
      <c r="U60" s="532"/>
      <c r="V60" s="532"/>
      <c r="W60" s="532"/>
      <c r="X60" s="532"/>
      <c r="Y60" s="532"/>
      <c r="Z60" s="532"/>
      <c r="AA60" s="532"/>
      <c r="AB60" s="532"/>
      <c r="AC60" s="96" t="s">
        <v>384</v>
      </c>
      <c r="AD60" s="94" t="s">
        <v>75</v>
      </c>
      <c r="AE60" s="530"/>
      <c r="AF60" s="530"/>
      <c r="AG60" s="530"/>
      <c r="AH60" s="530"/>
      <c r="AI60" s="530"/>
      <c r="AJ60" s="530"/>
      <c r="AK60" s="116" t="s">
        <v>413</v>
      </c>
      <c r="AL60" s="121" t="s">
        <v>331</v>
      </c>
      <c r="AM60" s="116"/>
      <c r="AQ60" s="178"/>
      <c r="AR60" s="178"/>
    </row>
    <row r="61" spans="1:45">
      <c r="A61" s="116"/>
      <c r="B61" s="116"/>
      <c r="C61" s="116"/>
      <c r="D61" s="116"/>
      <c r="E61" s="116"/>
      <c r="F61" s="116"/>
      <c r="G61" s="116"/>
      <c r="H61" s="116"/>
      <c r="I61" s="116"/>
      <c r="J61" s="116"/>
      <c r="K61" s="116"/>
      <c r="L61" s="237"/>
      <c r="M61" s="239"/>
      <c r="N61" s="243"/>
      <c r="O61" s="243"/>
      <c r="P61" s="243"/>
      <c r="Q61" s="239"/>
      <c r="R61" s="118"/>
      <c r="S61" s="116"/>
      <c r="T61" s="94" t="s">
        <v>75</v>
      </c>
      <c r="U61" s="532"/>
      <c r="V61" s="532"/>
      <c r="W61" s="532"/>
      <c r="X61" s="532"/>
      <c r="Y61" s="532"/>
      <c r="Z61" s="532"/>
      <c r="AA61" s="532"/>
      <c r="AB61" s="532"/>
      <c r="AC61" s="96" t="s">
        <v>384</v>
      </c>
      <c r="AD61" s="94" t="s">
        <v>75</v>
      </c>
      <c r="AE61" s="530"/>
      <c r="AF61" s="530"/>
      <c r="AG61" s="530"/>
      <c r="AH61" s="530"/>
      <c r="AI61" s="530"/>
      <c r="AJ61" s="530"/>
      <c r="AK61" s="116" t="s">
        <v>413</v>
      </c>
      <c r="AL61" s="121" t="s">
        <v>331</v>
      </c>
      <c r="AM61" s="116"/>
      <c r="AQ61" s="178"/>
      <c r="AR61" s="178"/>
    </row>
    <row r="62" spans="1:45">
      <c r="A62" s="116"/>
      <c r="B62" s="116"/>
      <c r="C62" s="116"/>
      <c r="D62" s="116"/>
      <c r="E62" s="116"/>
      <c r="F62" s="116"/>
      <c r="G62" s="116"/>
      <c r="H62" s="116"/>
      <c r="I62" s="116"/>
      <c r="J62" s="116"/>
      <c r="K62" s="116"/>
      <c r="L62" s="97"/>
      <c r="M62" s="239" t="s">
        <v>75</v>
      </c>
      <c r="N62" s="534"/>
      <c r="O62" s="534"/>
      <c r="P62" s="534"/>
      <c r="Q62" s="239" t="s">
        <v>394</v>
      </c>
      <c r="R62" s="118"/>
      <c r="S62" s="116"/>
      <c r="T62" s="94" t="s">
        <v>75</v>
      </c>
      <c r="U62" s="532"/>
      <c r="V62" s="532"/>
      <c r="W62" s="532"/>
      <c r="X62" s="532"/>
      <c r="Y62" s="532"/>
      <c r="Z62" s="532"/>
      <c r="AA62" s="532"/>
      <c r="AB62" s="532"/>
      <c r="AC62" s="96" t="s">
        <v>384</v>
      </c>
      <c r="AD62" s="94" t="s">
        <v>75</v>
      </c>
      <c r="AE62" s="530"/>
      <c r="AF62" s="530"/>
      <c r="AG62" s="530"/>
      <c r="AH62" s="530"/>
      <c r="AI62" s="530"/>
      <c r="AJ62" s="530"/>
      <c r="AK62" s="116" t="s">
        <v>413</v>
      </c>
      <c r="AL62" s="121" t="s">
        <v>331</v>
      </c>
      <c r="AM62" s="116"/>
      <c r="AQ62" s="178"/>
      <c r="AR62" s="178"/>
    </row>
    <row r="63" spans="1:45">
      <c r="A63" s="116"/>
      <c r="B63" s="116"/>
      <c r="C63" s="116"/>
      <c r="D63" s="116"/>
      <c r="E63" s="116"/>
      <c r="F63" s="116"/>
      <c r="G63" s="116"/>
      <c r="H63" s="116"/>
      <c r="I63" s="117"/>
      <c r="J63" s="117"/>
      <c r="K63" s="117"/>
      <c r="L63" s="237"/>
      <c r="M63" s="239"/>
      <c r="N63" s="243"/>
      <c r="O63" s="243"/>
      <c r="P63" s="243"/>
      <c r="Q63" s="239"/>
      <c r="R63" s="118"/>
      <c r="S63" s="116"/>
      <c r="T63" s="94" t="s">
        <v>75</v>
      </c>
      <c r="U63" s="532"/>
      <c r="V63" s="532"/>
      <c r="W63" s="532"/>
      <c r="X63" s="532"/>
      <c r="Y63" s="532"/>
      <c r="Z63" s="532"/>
      <c r="AA63" s="532"/>
      <c r="AB63" s="532"/>
      <c r="AC63" s="96" t="s">
        <v>384</v>
      </c>
      <c r="AD63" s="94" t="s">
        <v>75</v>
      </c>
      <c r="AE63" s="530"/>
      <c r="AF63" s="530"/>
      <c r="AG63" s="530"/>
      <c r="AH63" s="530"/>
      <c r="AI63" s="530"/>
      <c r="AJ63" s="530"/>
      <c r="AK63" s="116" t="s">
        <v>413</v>
      </c>
      <c r="AL63" s="121" t="s">
        <v>331</v>
      </c>
      <c r="AM63" s="116"/>
      <c r="AQ63" s="178"/>
      <c r="AR63" s="178"/>
    </row>
    <row r="64" spans="1:45">
      <c r="A64" s="116"/>
      <c r="B64" s="116"/>
      <c r="C64" s="116"/>
      <c r="D64" s="116"/>
      <c r="E64" s="116"/>
      <c r="F64" s="116"/>
      <c r="G64" s="116"/>
      <c r="H64" s="116"/>
      <c r="I64" s="116"/>
      <c r="J64" s="116"/>
      <c r="K64" s="116"/>
      <c r="L64" s="237"/>
      <c r="M64" s="239" t="s">
        <v>75</v>
      </c>
      <c r="N64" s="534"/>
      <c r="O64" s="534"/>
      <c r="P64" s="534"/>
      <c r="Q64" s="239" t="s">
        <v>394</v>
      </c>
      <c r="R64" s="118"/>
      <c r="S64" s="116"/>
      <c r="T64" s="94" t="s">
        <v>75</v>
      </c>
      <c r="U64" s="532"/>
      <c r="V64" s="532"/>
      <c r="W64" s="532"/>
      <c r="X64" s="532"/>
      <c r="Y64" s="532"/>
      <c r="Z64" s="532"/>
      <c r="AA64" s="532"/>
      <c r="AB64" s="532"/>
      <c r="AC64" s="96" t="s">
        <v>384</v>
      </c>
      <c r="AD64" s="94" t="s">
        <v>75</v>
      </c>
      <c r="AE64" s="530"/>
      <c r="AF64" s="530"/>
      <c r="AG64" s="530"/>
      <c r="AH64" s="530"/>
      <c r="AI64" s="530"/>
      <c r="AJ64" s="530"/>
      <c r="AK64" s="116" t="s">
        <v>413</v>
      </c>
      <c r="AL64" s="121" t="s">
        <v>331</v>
      </c>
      <c r="AM64" s="116"/>
      <c r="AQ64" s="178"/>
      <c r="AR64" s="178"/>
    </row>
    <row r="65" spans="1:44">
      <c r="A65" s="116"/>
      <c r="B65" s="116"/>
      <c r="C65" s="116"/>
      <c r="D65" s="116"/>
      <c r="E65" s="116"/>
      <c r="F65" s="116"/>
      <c r="G65" s="116"/>
      <c r="H65" s="116"/>
      <c r="I65" s="116"/>
      <c r="J65" s="116"/>
      <c r="K65" s="116"/>
      <c r="L65" s="97"/>
      <c r="M65" s="239"/>
      <c r="N65" s="243"/>
      <c r="O65" s="243"/>
      <c r="P65" s="243"/>
      <c r="Q65" s="239"/>
      <c r="R65" s="118"/>
      <c r="S65" s="116"/>
      <c r="T65" s="94" t="s">
        <v>75</v>
      </c>
      <c r="U65" s="532"/>
      <c r="V65" s="532"/>
      <c r="W65" s="532"/>
      <c r="X65" s="532"/>
      <c r="Y65" s="532"/>
      <c r="Z65" s="532"/>
      <c r="AA65" s="532"/>
      <c r="AB65" s="532"/>
      <c r="AC65" s="96" t="s">
        <v>384</v>
      </c>
      <c r="AD65" s="94" t="s">
        <v>75</v>
      </c>
      <c r="AE65" s="530"/>
      <c r="AF65" s="530"/>
      <c r="AG65" s="530"/>
      <c r="AH65" s="530"/>
      <c r="AI65" s="530"/>
      <c r="AJ65" s="530"/>
      <c r="AK65" s="116" t="s">
        <v>413</v>
      </c>
      <c r="AL65" s="121" t="s">
        <v>331</v>
      </c>
      <c r="AM65" s="116"/>
      <c r="AQ65" s="178"/>
      <c r="AR65" s="178"/>
    </row>
    <row r="66" spans="1:44">
      <c r="A66" s="116"/>
      <c r="B66" s="116"/>
      <c r="C66" s="116"/>
      <c r="D66" s="116"/>
      <c r="E66" s="116"/>
      <c r="F66" s="116"/>
      <c r="G66" s="116"/>
      <c r="H66" s="116"/>
      <c r="I66" s="117"/>
      <c r="J66" s="117"/>
      <c r="K66" s="117"/>
      <c r="L66" s="237"/>
      <c r="M66" s="239" t="s">
        <v>75</v>
      </c>
      <c r="N66" s="534"/>
      <c r="O66" s="534"/>
      <c r="P66" s="534"/>
      <c r="Q66" s="239" t="s">
        <v>394</v>
      </c>
      <c r="R66" s="118"/>
      <c r="S66" s="116"/>
      <c r="T66" s="94" t="s">
        <v>75</v>
      </c>
      <c r="U66" s="532"/>
      <c r="V66" s="532"/>
      <c r="W66" s="532"/>
      <c r="X66" s="532"/>
      <c r="Y66" s="532"/>
      <c r="Z66" s="532"/>
      <c r="AA66" s="532"/>
      <c r="AB66" s="532"/>
      <c r="AC66" s="96" t="s">
        <v>384</v>
      </c>
      <c r="AD66" s="94" t="s">
        <v>75</v>
      </c>
      <c r="AE66" s="530"/>
      <c r="AF66" s="530"/>
      <c r="AG66" s="530"/>
      <c r="AH66" s="530"/>
      <c r="AI66" s="530"/>
      <c r="AJ66" s="530"/>
      <c r="AK66" s="116" t="s">
        <v>413</v>
      </c>
      <c r="AL66" s="121" t="s">
        <v>331</v>
      </c>
      <c r="AM66" s="116"/>
      <c r="AQ66" s="178"/>
      <c r="AR66" s="178"/>
    </row>
    <row r="67" spans="1:44">
      <c r="A67" s="116"/>
      <c r="B67" s="116"/>
      <c r="C67" s="116"/>
      <c r="D67" s="116"/>
      <c r="E67" s="116"/>
      <c r="F67" s="116"/>
      <c r="G67" s="116"/>
      <c r="H67" s="116"/>
      <c r="I67" s="116"/>
      <c r="J67" s="116"/>
      <c r="K67" s="116"/>
      <c r="L67" s="237"/>
      <c r="M67" s="239"/>
      <c r="N67" s="243"/>
      <c r="O67" s="243"/>
      <c r="P67" s="243"/>
      <c r="Q67" s="239"/>
      <c r="R67" s="118"/>
      <c r="S67" s="116"/>
      <c r="T67" s="94" t="s">
        <v>75</v>
      </c>
      <c r="U67" s="532"/>
      <c r="V67" s="532"/>
      <c r="W67" s="532"/>
      <c r="X67" s="532"/>
      <c r="Y67" s="532"/>
      <c r="Z67" s="532"/>
      <c r="AA67" s="532"/>
      <c r="AB67" s="532"/>
      <c r="AC67" s="96" t="s">
        <v>384</v>
      </c>
      <c r="AD67" s="94" t="s">
        <v>75</v>
      </c>
      <c r="AE67" s="530"/>
      <c r="AF67" s="530"/>
      <c r="AG67" s="530"/>
      <c r="AH67" s="530"/>
      <c r="AI67" s="530"/>
      <c r="AJ67" s="530"/>
      <c r="AK67" s="116" t="s">
        <v>413</v>
      </c>
      <c r="AL67" s="121" t="s">
        <v>331</v>
      </c>
      <c r="AM67" s="116"/>
      <c r="AQ67" s="178"/>
      <c r="AR67" s="178"/>
    </row>
    <row r="68" spans="1:44">
      <c r="A68" s="116"/>
      <c r="B68" s="116"/>
      <c r="C68" s="116"/>
      <c r="D68" s="116"/>
      <c r="E68" s="116"/>
      <c r="F68" s="116"/>
      <c r="G68" s="116"/>
      <c r="H68" s="116"/>
      <c r="I68" s="116"/>
      <c r="J68" s="116"/>
      <c r="K68" s="116"/>
      <c r="L68" s="97"/>
      <c r="M68" s="239" t="s">
        <v>75</v>
      </c>
      <c r="N68" s="534"/>
      <c r="O68" s="534"/>
      <c r="P68" s="534"/>
      <c r="Q68" s="239" t="s">
        <v>394</v>
      </c>
      <c r="R68" s="118"/>
      <c r="S68" s="116"/>
      <c r="T68" s="94" t="s">
        <v>75</v>
      </c>
      <c r="U68" s="532"/>
      <c r="V68" s="532"/>
      <c r="W68" s="532"/>
      <c r="X68" s="532"/>
      <c r="Y68" s="532"/>
      <c r="Z68" s="532"/>
      <c r="AA68" s="532"/>
      <c r="AB68" s="532"/>
      <c r="AC68" s="96" t="s">
        <v>384</v>
      </c>
      <c r="AD68" s="94" t="s">
        <v>75</v>
      </c>
      <c r="AE68" s="530"/>
      <c r="AF68" s="530"/>
      <c r="AG68" s="530"/>
      <c r="AH68" s="530"/>
      <c r="AI68" s="530"/>
      <c r="AJ68" s="530"/>
      <c r="AK68" s="116" t="s">
        <v>413</v>
      </c>
      <c r="AL68" s="121" t="s">
        <v>331</v>
      </c>
      <c r="AM68" s="116"/>
      <c r="AQ68" s="178"/>
      <c r="AR68" s="178"/>
    </row>
    <row r="69" spans="1:44">
      <c r="A69" s="116"/>
      <c r="B69" s="116"/>
      <c r="C69" s="116"/>
      <c r="D69" s="116"/>
      <c r="E69" s="116"/>
      <c r="F69" s="116"/>
      <c r="G69" s="116"/>
      <c r="H69" s="116"/>
      <c r="I69" s="116"/>
      <c r="J69" s="116"/>
      <c r="K69" s="116"/>
      <c r="L69" s="237"/>
      <c r="M69" s="239"/>
      <c r="N69" s="243"/>
      <c r="O69" s="243"/>
      <c r="P69" s="243"/>
      <c r="Q69" s="239"/>
      <c r="R69" s="118"/>
      <c r="S69" s="116"/>
      <c r="T69" s="94" t="s">
        <v>75</v>
      </c>
      <c r="U69" s="532"/>
      <c r="V69" s="532"/>
      <c r="W69" s="532"/>
      <c r="X69" s="532"/>
      <c r="Y69" s="532"/>
      <c r="Z69" s="532"/>
      <c r="AA69" s="532"/>
      <c r="AB69" s="532"/>
      <c r="AC69" s="96" t="s">
        <v>384</v>
      </c>
      <c r="AD69" s="94" t="s">
        <v>75</v>
      </c>
      <c r="AE69" s="530"/>
      <c r="AF69" s="530"/>
      <c r="AG69" s="530"/>
      <c r="AH69" s="530"/>
      <c r="AI69" s="530"/>
      <c r="AJ69" s="530"/>
      <c r="AK69" s="116" t="s">
        <v>413</v>
      </c>
      <c r="AL69" s="121" t="s">
        <v>331</v>
      </c>
      <c r="AM69" s="116"/>
      <c r="AQ69" s="178"/>
      <c r="AR69" s="178"/>
    </row>
    <row r="70" spans="1:44">
      <c r="A70" s="116"/>
      <c r="B70" s="116"/>
      <c r="C70" s="116"/>
      <c r="D70" s="116"/>
      <c r="E70" s="116"/>
      <c r="F70" s="116"/>
      <c r="G70" s="116"/>
      <c r="H70" s="116"/>
      <c r="I70" s="117"/>
      <c r="J70" s="117"/>
      <c r="K70" s="117"/>
      <c r="L70" s="237"/>
      <c r="M70" s="239" t="s">
        <v>75</v>
      </c>
      <c r="N70" s="534"/>
      <c r="O70" s="534"/>
      <c r="P70" s="534"/>
      <c r="Q70" s="239" t="s">
        <v>394</v>
      </c>
      <c r="R70" s="118"/>
      <c r="S70" s="116"/>
      <c r="T70" s="94" t="s">
        <v>75</v>
      </c>
      <c r="U70" s="532"/>
      <c r="V70" s="532"/>
      <c r="W70" s="532"/>
      <c r="X70" s="532"/>
      <c r="Y70" s="532"/>
      <c r="Z70" s="532"/>
      <c r="AA70" s="532"/>
      <c r="AB70" s="532"/>
      <c r="AC70" s="96" t="s">
        <v>384</v>
      </c>
      <c r="AD70" s="94" t="s">
        <v>75</v>
      </c>
      <c r="AE70" s="530"/>
      <c r="AF70" s="530"/>
      <c r="AG70" s="530"/>
      <c r="AH70" s="530"/>
      <c r="AI70" s="530"/>
      <c r="AJ70" s="530"/>
      <c r="AK70" s="116" t="s">
        <v>413</v>
      </c>
      <c r="AL70" s="121" t="s">
        <v>331</v>
      </c>
      <c r="AM70" s="116"/>
      <c r="AQ70" s="178"/>
      <c r="AR70" s="178"/>
    </row>
    <row r="71" spans="1:44">
      <c r="A71" s="116"/>
      <c r="B71" s="116"/>
      <c r="C71" s="116"/>
      <c r="D71" s="116"/>
      <c r="E71" s="116"/>
      <c r="F71" s="116"/>
      <c r="G71" s="116"/>
      <c r="H71" s="116"/>
      <c r="I71" s="116"/>
      <c r="J71" s="116"/>
      <c r="K71" s="116"/>
      <c r="L71" s="97"/>
      <c r="M71" s="239"/>
      <c r="N71" s="243"/>
      <c r="O71" s="243"/>
      <c r="P71" s="243"/>
      <c r="Q71" s="239"/>
      <c r="R71" s="118"/>
      <c r="S71" s="116"/>
      <c r="T71" s="94" t="s">
        <v>75</v>
      </c>
      <c r="U71" s="532"/>
      <c r="V71" s="532"/>
      <c r="W71" s="532"/>
      <c r="X71" s="532"/>
      <c r="Y71" s="532"/>
      <c r="Z71" s="532"/>
      <c r="AA71" s="532"/>
      <c r="AB71" s="532"/>
      <c r="AC71" s="96" t="s">
        <v>384</v>
      </c>
      <c r="AD71" s="94" t="s">
        <v>75</v>
      </c>
      <c r="AE71" s="530"/>
      <c r="AF71" s="530"/>
      <c r="AG71" s="530"/>
      <c r="AH71" s="530"/>
      <c r="AI71" s="530"/>
      <c r="AJ71" s="530"/>
      <c r="AK71" s="116" t="s">
        <v>413</v>
      </c>
      <c r="AL71" s="121" t="s">
        <v>331</v>
      </c>
      <c r="AM71" s="116"/>
      <c r="AQ71" s="178"/>
      <c r="AR71" s="178"/>
    </row>
    <row r="72" spans="1:44">
      <c r="A72" s="116"/>
      <c r="B72" s="116"/>
      <c r="C72" s="116"/>
      <c r="D72" s="116"/>
      <c r="E72" s="116"/>
      <c r="F72" s="116"/>
      <c r="G72" s="116"/>
      <c r="H72" s="116"/>
      <c r="I72" s="116"/>
      <c r="J72" s="116"/>
      <c r="K72" s="116"/>
      <c r="L72" s="237"/>
      <c r="M72" s="239" t="s">
        <v>75</v>
      </c>
      <c r="N72" s="534"/>
      <c r="O72" s="534"/>
      <c r="P72" s="534"/>
      <c r="Q72" s="239" t="s">
        <v>394</v>
      </c>
      <c r="R72" s="118"/>
      <c r="S72" s="116"/>
      <c r="T72" s="94" t="s">
        <v>75</v>
      </c>
      <c r="U72" s="532"/>
      <c r="V72" s="532"/>
      <c r="W72" s="532"/>
      <c r="X72" s="532"/>
      <c r="Y72" s="532"/>
      <c r="Z72" s="532"/>
      <c r="AA72" s="532"/>
      <c r="AB72" s="532"/>
      <c r="AC72" s="96" t="s">
        <v>384</v>
      </c>
      <c r="AD72" s="94" t="s">
        <v>75</v>
      </c>
      <c r="AE72" s="530"/>
      <c r="AF72" s="530"/>
      <c r="AG72" s="530"/>
      <c r="AH72" s="530"/>
      <c r="AI72" s="530"/>
      <c r="AJ72" s="530"/>
      <c r="AK72" s="116" t="s">
        <v>413</v>
      </c>
      <c r="AL72" s="121" t="s">
        <v>331</v>
      </c>
      <c r="AM72" s="116"/>
      <c r="AQ72" s="178"/>
      <c r="AR72" s="178"/>
    </row>
    <row r="73" spans="1:44">
      <c r="A73" s="116"/>
      <c r="B73" s="116"/>
      <c r="C73" s="116"/>
      <c r="D73" s="116"/>
      <c r="E73" s="116"/>
      <c r="F73" s="116"/>
      <c r="G73" s="116"/>
      <c r="H73" s="116"/>
      <c r="I73" s="117"/>
      <c r="J73" s="117"/>
      <c r="K73" s="117"/>
      <c r="L73" s="237"/>
      <c r="M73" s="239"/>
      <c r="N73" s="243"/>
      <c r="O73" s="243"/>
      <c r="P73" s="243"/>
      <c r="Q73" s="239"/>
      <c r="R73" s="118"/>
      <c r="S73" s="116"/>
      <c r="T73" s="94" t="s">
        <v>75</v>
      </c>
      <c r="U73" s="532"/>
      <c r="V73" s="532"/>
      <c r="W73" s="532"/>
      <c r="X73" s="532"/>
      <c r="Y73" s="532"/>
      <c r="Z73" s="532"/>
      <c r="AA73" s="532"/>
      <c r="AB73" s="532"/>
      <c r="AC73" s="96" t="s">
        <v>384</v>
      </c>
      <c r="AD73" s="94" t="s">
        <v>75</v>
      </c>
      <c r="AE73" s="530"/>
      <c r="AF73" s="530"/>
      <c r="AG73" s="530"/>
      <c r="AH73" s="530"/>
      <c r="AI73" s="530"/>
      <c r="AJ73" s="530"/>
      <c r="AK73" s="116" t="s">
        <v>413</v>
      </c>
      <c r="AL73" s="121" t="s">
        <v>331</v>
      </c>
      <c r="AM73" s="116"/>
      <c r="AQ73" s="178"/>
      <c r="AR73" s="178"/>
    </row>
    <row r="74" spans="1:44">
      <c r="A74" s="116"/>
      <c r="B74" s="116"/>
      <c r="C74" s="116"/>
      <c r="D74" s="116"/>
      <c r="E74" s="116"/>
      <c r="F74" s="116"/>
      <c r="G74" s="116"/>
      <c r="H74" s="116"/>
      <c r="I74" s="116"/>
      <c r="J74" s="116"/>
      <c r="K74" s="116"/>
      <c r="L74" s="97"/>
      <c r="M74" s="239" t="s">
        <v>75</v>
      </c>
      <c r="N74" s="534"/>
      <c r="O74" s="534"/>
      <c r="P74" s="534"/>
      <c r="Q74" s="239" t="s">
        <v>394</v>
      </c>
      <c r="R74" s="118"/>
      <c r="S74" s="116"/>
      <c r="T74" s="94" t="s">
        <v>75</v>
      </c>
      <c r="U74" s="532"/>
      <c r="V74" s="532"/>
      <c r="W74" s="532"/>
      <c r="X74" s="532"/>
      <c r="Y74" s="532"/>
      <c r="Z74" s="532"/>
      <c r="AA74" s="532"/>
      <c r="AB74" s="532"/>
      <c r="AC74" s="96" t="s">
        <v>384</v>
      </c>
      <c r="AD74" s="94" t="s">
        <v>75</v>
      </c>
      <c r="AE74" s="530"/>
      <c r="AF74" s="530"/>
      <c r="AG74" s="530"/>
      <c r="AH74" s="530"/>
      <c r="AI74" s="530"/>
      <c r="AJ74" s="530"/>
      <c r="AK74" s="116" t="s">
        <v>413</v>
      </c>
      <c r="AL74" s="121" t="s">
        <v>331</v>
      </c>
      <c r="AM74" s="116"/>
      <c r="AQ74" s="178"/>
      <c r="AR74" s="178"/>
    </row>
    <row r="75" spans="1:44">
      <c r="A75" s="116"/>
      <c r="B75" s="116"/>
      <c r="C75" s="116"/>
      <c r="D75" s="116"/>
      <c r="E75" s="116"/>
      <c r="F75" s="116"/>
      <c r="G75" s="116"/>
      <c r="H75" s="116"/>
      <c r="I75" s="116"/>
      <c r="J75" s="116"/>
      <c r="K75" s="116"/>
      <c r="L75" s="237"/>
      <c r="M75" s="239"/>
      <c r="N75" s="243"/>
      <c r="O75" s="243"/>
      <c r="P75" s="243"/>
      <c r="Q75" s="239"/>
      <c r="R75" s="118"/>
      <c r="S75" s="116"/>
      <c r="T75" s="94" t="s">
        <v>75</v>
      </c>
      <c r="U75" s="532"/>
      <c r="V75" s="532"/>
      <c r="W75" s="532"/>
      <c r="X75" s="532"/>
      <c r="Y75" s="532"/>
      <c r="Z75" s="532"/>
      <c r="AA75" s="532"/>
      <c r="AB75" s="532"/>
      <c r="AC75" s="96" t="s">
        <v>384</v>
      </c>
      <c r="AD75" s="94" t="s">
        <v>75</v>
      </c>
      <c r="AE75" s="530"/>
      <c r="AF75" s="530"/>
      <c r="AG75" s="530"/>
      <c r="AH75" s="530"/>
      <c r="AI75" s="530"/>
      <c r="AJ75" s="530"/>
      <c r="AK75" s="116" t="s">
        <v>413</v>
      </c>
      <c r="AL75" s="121" t="s">
        <v>331</v>
      </c>
      <c r="AM75" s="116"/>
      <c r="AQ75" s="178"/>
      <c r="AR75" s="178"/>
    </row>
    <row r="76" spans="1:44">
      <c r="A76" s="116"/>
      <c r="B76" s="116"/>
      <c r="C76" s="116"/>
      <c r="D76" s="116"/>
      <c r="E76" s="116"/>
      <c r="F76" s="116"/>
      <c r="G76" s="116"/>
      <c r="H76" s="116"/>
      <c r="I76" s="117"/>
      <c r="J76" s="117"/>
      <c r="K76" s="117"/>
      <c r="L76" s="237"/>
      <c r="M76" s="239" t="s">
        <v>75</v>
      </c>
      <c r="N76" s="534"/>
      <c r="O76" s="534"/>
      <c r="P76" s="534"/>
      <c r="Q76" s="239" t="s">
        <v>394</v>
      </c>
      <c r="R76" s="118"/>
      <c r="S76" s="116"/>
      <c r="T76" s="94" t="s">
        <v>75</v>
      </c>
      <c r="U76" s="532"/>
      <c r="V76" s="532"/>
      <c r="W76" s="532"/>
      <c r="X76" s="532"/>
      <c r="Y76" s="532"/>
      <c r="Z76" s="532"/>
      <c r="AA76" s="532"/>
      <c r="AB76" s="532"/>
      <c r="AC76" s="96" t="s">
        <v>384</v>
      </c>
      <c r="AD76" s="94" t="s">
        <v>75</v>
      </c>
      <c r="AE76" s="530"/>
      <c r="AF76" s="530"/>
      <c r="AG76" s="530"/>
      <c r="AH76" s="530"/>
      <c r="AI76" s="530"/>
      <c r="AJ76" s="530"/>
      <c r="AK76" s="116" t="s">
        <v>413</v>
      </c>
      <c r="AL76" s="121" t="s">
        <v>331</v>
      </c>
      <c r="AM76" s="116"/>
      <c r="AQ76" s="178"/>
      <c r="AR76" s="178"/>
    </row>
    <row r="77" spans="1:44">
      <c r="A77" s="116"/>
      <c r="B77" s="116"/>
      <c r="C77" s="116"/>
      <c r="D77" s="116"/>
      <c r="E77" s="116"/>
      <c r="F77" s="116"/>
      <c r="G77" s="116"/>
      <c r="H77" s="116"/>
      <c r="I77" s="116"/>
      <c r="J77" s="116"/>
      <c r="K77" s="116"/>
      <c r="L77" s="97"/>
      <c r="M77" s="239"/>
      <c r="N77" s="243"/>
      <c r="O77" s="243"/>
      <c r="P77" s="243"/>
      <c r="Q77" s="239"/>
      <c r="R77" s="118"/>
      <c r="S77" s="116"/>
      <c r="T77" s="94" t="s">
        <v>75</v>
      </c>
      <c r="U77" s="532"/>
      <c r="V77" s="532"/>
      <c r="W77" s="532"/>
      <c r="X77" s="532"/>
      <c r="Y77" s="532"/>
      <c r="Z77" s="532"/>
      <c r="AA77" s="532"/>
      <c r="AB77" s="532"/>
      <c r="AC77" s="96" t="s">
        <v>384</v>
      </c>
      <c r="AD77" s="94" t="s">
        <v>75</v>
      </c>
      <c r="AE77" s="530"/>
      <c r="AF77" s="530"/>
      <c r="AG77" s="530"/>
      <c r="AH77" s="530"/>
      <c r="AI77" s="530"/>
      <c r="AJ77" s="530"/>
      <c r="AK77" s="116" t="s">
        <v>413</v>
      </c>
      <c r="AL77" s="121" t="s">
        <v>331</v>
      </c>
      <c r="AM77" s="116"/>
      <c r="AQ77" s="178"/>
      <c r="AR77" s="178"/>
    </row>
    <row r="78" spans="1:44">
      <c r="A78" s="116"/>
      <c r="B78" s="116"/>
      <c r="C78" s="116"/>
      <c r="D78" s="116"/>
      <c r="E78" s="116"/>
      <c r="F78" s="116"/>
      <c r="G78" s="116"/>
      <c r="H78" s="116"/>
      <c r="I78" s="116"/>
      <c r="J78" s="116"/>
      <c r="K78" s="116"/>
      <c r="L78" s="237"/>
      <c r="M78" s="239" t="s">
        <v>75</v>
      </c>
      <c r="N78" s="534"/>
      <c r="O78" s="534"/>
      <c r="P78" s="534"/>
      <c r="Q78" s="239" t="s">
        <v>394</v>
      </c>
      <c r="R78" s="118"/>
      <c r="S78" s="116"/>
      <c r="T78" s="94" t="s">
        <v>75</v>
      </c>
      <c r="U78" s="532"/>
      <c r="V78" s="532"/>
      <c r="W78" s="532"/>
      <c r="X78" s="532"/>
      <c r="Y78" s="532"/>
      <c r="Z78" s="532"/>
      <c r="AA78" s="532"/>
      <c r="AB78" s="532"/>
      <c r="AC78" s="96" t="s">
        <v>384</v>
      </c>
      <c r="AD78" s="94" t="s">
        <v>75</v>
      </c>
      <c r="AE78" s="530"/>
      <c r="AF78" s="530"/>
      <c r="AG78" s="530"/>
      <c r="AH78" s="530"/>
      <c r="AI78" s="530"/>
      <c r="AJ78" s="530"/>
      <c r="AK78" s="116" t="s">
        <v>413</v>
      </c>
      <c r="AL78" s="121" t="s">
        <v>331</v>
      </c>
      <c r="AM78" s="116"/>
      <c r="AQ78" s="178"/>
      <c r="AR78" s="178"/>
    </row>
    <row r="79" spans="1:44">
      <c r="A79" s="116"/>
      <c r="B79" s="116"/>
      <c r="C79" s="116"/>
      <c r="D79" s="116"/>
      <c r="E79" s="116"/>
      <c r="F79" s="116"/>
      <c r="G79" s="116"/>
      <c r="H79" s="116"/>
      <c r="I79" s="116"/>
      <c r="J79" s="116"/>
      <c r="K79" s="116"/>
      <c r="L79" s="237"/>
      <c r="M79" s="239"/>
      <c r="N79" s="243"/>
      <c r="O79" s="243"/>
      <c r="P79" s="243"/>
      <c r="Q79" s="239"/>
      <c r="R79" s="118"/>
      <c r="S79" s="116"/>
      <c r="T79" s="94" t="s">
        <v>75</v>
      </c>
      <c r="U79" s="532"/>
      <c r="V79" s="532"/>
      <c r="W79" s="532"/>
      <c r="X79" s="532"/>
      <c r="Y79" s="532"/>
      <c r="Z79" s="532"/>
      <c r="AA79" s="532"/>
      <c r="AB79" s="532"/>
      <c r="AC79" s="96" t="s">
        <v>384</v>
      </c>
      <c r="AD79" s="94" t="s">
        <v>75</v>
      </c>
      <c r="AE79" s="530"/>
      <c r="AF79" s="530"/>
      <c r="AG79" s="530"/>
      <c r="AH79" s="530"/>
      <c r="AI79" s="530"/>
      <c r="AJ79" s="530"/>
      <c r="AK79" s="116" t="s">
        <v>413</v>
      </c>
      <c r="AL79" s="121" t="s">
        <v>331</v>
      </c>
      <c r="AM79" s="116"/>
      <c r="AQ79" s="178"/>
      <c r="AR79" s="178"/>
    </row>
    <row r="80" spans="1:44">
      <c r="A80" s="116"/>
      <c r="B80" s="116"/>
      <c r="C80" s="116"/>
      <c r="D80" s="116"/>
      <c r="E80" s="116"/>
      <c r="F80" s="116"/>
      <c r="G80" s="116"/>
      <c r="H80" s="116"/>
      <c r="I80" s="116"/>
      <c r="J80" s="116"/>
      <c r="K80" s="116"/>
      <c r="L80" s="97"/>
      <c r="M80" s="239" t="s">
        <v>75</v>
      </c>
      <c r="N80" s="534"/>
      <c r="O80" s="534"/>
      <c r="P80" s="534"/>
      <c r="Q80" s="239" t="s">
        <v>394</v>
      </c>
      <c r="R80" s="118"/>
      <c r="S80" s="116"/>
      <c r="T80" s="94" t="s">
        <v>75</v>
      </c>
      <c r="U80" s="532"/>
      <c r="V80" s="532"/>
      <c r="W80" s="532"/>
      <c r="X80" s="532"/>
      <c r="Y80" s="532"/>
      <c r="Z80" s="532"/>
      <c r="AA80" s="532"/>
      <c r="AB80" s="532"/>
      <c r="AC80" s="96" t="s">
        <v>384</v>
      </c>
      <c r="AD80" s="94" t="s">
        <v>75</v>
      </c>
      <c r="AE80" s="530"/>
      <c r="AF80" s="530"/>
      <c r="AG80" s="530"/>
      <c r="AH80" s="530"/>
      <c r="AI80" s="530"/>
      <c r="AJ80" s="530"/>
      <c r="AK80" s="116" t="s">
        <v>413</v>
      </c>
      <c r="AL80" s="121" t="s">
        <v>331</v>
      </c>
      <c r="AM80" s="116"/>
      <c r="AQ80" s="178"/>
      <c r="AR80" s="178"/>
    </row>
    <row r="81" spans="1:44">
      <c r="A81" s="116"/>
      <c r="B81" s="116"/>
      <c r="C81" s="116"/>
      <c r="D81" s="116"/>
      <c r="E81" s="116"/>
      <c r="F81" s="116"/>
      <c r="G81" s="116"/>
      <c r="H81" s="116"/>
      <c r="I81" s="116"/>
      <c r="J81" s="116"/>
      <c r="K81" s="116"/>
      <c r="L81" s="237"/>
      <c r="M81" s="239"/>
      <c r="N81" s="243"/>
      <c r="O81" s="243"/>
      <c r="P81" s="243"/>
      <c r="Q81" s="239"/>
      <c r="R81" s="118"/>
      <c r="S81" s="116"/>
      <c r="T81" s="94" t="s">
        <v>75</v>
      </c>
      <c r="U81" s="532"/>
      <c r="V81" s="532"/>
      <c r="W81" s="532"/>
      <c r="X81" s="532"/>
      <c r="Y81" s="532"/>
      <c r="Z81" s="532"/>
      <c r="AA81" s="532"/>
      <c r="AB81" s="532"/>
      <c r="AC81" s="96" t="s">
        <v>384</v>
      </c>
      <c r="AD81" s="94" t="s">
        <v>75</v>
      </c>
      <c r="AE81" s="530"/>
      <c r="AF81" s="530"/>
      <c r="AG81" s="530"/>
      <c r="AH81" s="530"/>
      <c r="AI81" s="530"/>
      <c r="AJ81" s="530"/>
      <c r="AK81" s="116" t="s">
        <v>413</v>
      </c>
      <c r="AL81" s="121" t="s">
        <v>331</v>
      </c>
      <c r="AM81" s="116"/>
      <c r="AQ81" s="178"/>
      <c r="AR81" s="178"/>
    </row>
    <row r="82" spans="1:44">
      <c r="A82" s="116"/>
      <c r="B82" s="116"/>
      <c r="C82" s="116"/>
      <c r="D82" s="116"/>
      <c r="E82" s="116"/>
      <c r="F82" s="116"/>
      <c r="G82" s="116"/>
      <c r="H82" s="116"/>
      <c r="I82" s="117"/>
      <c r="J82" s="117"/>
      <c r="K82" s="117"/>
      <c r="L82" s="237"/>
      <c r="M82" s="239" t="s">
        <v>75</v>
      </c>
      <c r="N82" s="534"/>
      <c r="O82" s="534"/>
      <c r="P82" s="534"/>
      <c r="Q82" s="239" t="s">
        <v>394</v>
      </c>
      <c r="R82" s="118"/>
      <c r="S82" s="116"/>
      <c r="T82" s="94" t="s">
        <v>75</v>
      </c>
      <c r="U82" s="532"/>
      <c r="V82" s="532"/>
      <c r="W82" s="532"/>
      <c r="X82" s="532"/>
      <c r="Y82" s="532"/>
      <c r="Z82" s="532"/>
      <c r="AA82" s="532"/>
      <c r="AB82" s="532"/>
      <c r="AC82" s="96" t="s">
        <v>384</v>
      </c>
      <c r="AD82" s="94" t="s">
        <v>75</v>
      </c>
      <c r="AE82" s="530"/>
      <c r="AF82" s="530"/>
      <c r="AG82" s="530"/>
      <c r="AH82" s="530"/>
      <c r="AI82" s="530"/>
      <c r="AJ82" s="530"/>
      <c r="AK82" s="116" t="s">
        <v>413</v>
      </c>
      <c r="AL82" s="121" t="s">
        <v>331</v>
      </c>
      <c r="AM82" s="116"/>
      <c r="AQ82" s="178"/>
      <c r="AR82" s="178"/>
    </row>
    <row r="83" spans="1:44">
      <c r="A83" s="116"/>
      <c r="B83" s="116"/>
      <c r="C83" s="116"/>
      <c r="D83" s="116"/>
      <c r="E83" s="116"/>
      <c r="F83" s="116"/>
      <c r="G83" s="116"/>
      <c r="H83" s="116"/>
      <c r="I83" s="116"/>
      <c r="J83" s="116"/>
      <c r="K83" s="116"/>
      <c r="L83" s="97"/>
      <c r="M83" s="239"/>
      <c r="N83" s="243"/>
      <c r="O83" s="243"/>
      <c r="P83" s="243"/>
      <c r="Q83" s="239"/>
      <c r="R83" s="118"/>
      <c r="S83" s="116"/>
      <c r="T83" s="94" t="s">
        <v>75</v>
      </c>
      <c r="U83" s="532"/>
      <c r="V83" s="532"/>
      <c r="W83" s="532"/>
      <c r="X83" s="532"/>
      <c r="Y83" s="532"/>
      <c r="Z83" s="532"/>
      <c r="AA83" s="532"/>
      <c r="AB83" s="532"/>
      <c r="AC83" s="96" t="s">
        <v>384</v>
      </c>
      <c r="AD83" s="94" t="s">
        <v>75</v>
      </c>
      <c r="AE83" s="530"/>
      <c r="AF83" s="530"/>
      <c r="AG83" s="530"/>
      <c r="AH83" s="530"/>
      <c r="AI83" s="530"/>
      <c r="AJ83" s="530"/>
      <c r="AK83" s="116" t="s">
        <v>413</v>
      </c>
      <c r="AL83" s="121" t="s">
        <v>331</v>
      </c>
      <c r="AM83" s="116"/>
      <c r="AQ83" s="178"/>
      <c r="AR83" s="178"/>
    </row>
    <row r="84" spans="1:44">
      <c r="A84" s="116"/>
      <c r="B84" s="116"/>
      <c r="C84" s="116"/>
      <c r="D84" s="116"/>
      <c r="E84" s="116"/>
      <c r="F84" s="116"/>
      <c r="G84" s="116"/>
      <c r="H84" s="116"/>
      <c r="I84" s="116"/>
      <c r="J84" s="116"/>
      <c r="K84" s="116"/>
      <c r="L84" s="237"/>
      <c r="M84" s="239" t="s">
        <v>75</v>
      </c>
      <c r="N84" s="534"/>
      <c r="O84" s="534"/>
      <c r="P84" s="534"/>
      <c r="Q84" s="239" t="s">
        <v>394</v>
      </c>
      <c r="R84" s="118"/>
      <c r="S84" s="116"/>
      <c r="T84" s="94" t="s">
        <v>75</v>
      </c>
      <c r="U84" s="532"/>
      <c r="V84" s="532"/>
      <c r="W84" s="532"/>
      <c r="X84" s="532"/>
      <c r="Y84" s="532"/>
      <c r="Z84" s="532"/>
      <c r="AA84" s="532"/>
      <c r="AB84" s="532"/>
      <c r="AC84" s="96" t="s">
        <v>384</v>
      </c>
      <c r="AD84" s="94" t="s">
        <v>75</v>
      </c>
      <c r="AE84" s="530"/>
      <c r="AF84" s="530"/>
      <c r="AG84" s="530"/>
      <c r="AH84" s="530"/>
      <c r="AI84" s="530"/>
      <c r="AJ84" s="530"/>
      <c r="AK84" s="116" t="s">
        <v>413</v>
      </c>
      <c r="AL84" s="121" t="s">
        <v>331</v>
      </c>
      <c r="AM84" s="116"/>
      <c r="AQ84" s="178"/>
      <c r="AR84" s="178"/>
    </row>
    <row r="85" spans="1:44">
      <c r="A85" s="116"/>
      <c r="B85" s="116"/>
      <c r="C85" s="116"/>
      <c r="D85" s="116"/>
      <c r="E85" s="116"/>
      <c r="F85" s="116"/>
      <c r="G85" s="116"/>
      <c r="H85" s="116"/>
      <c r="I85" s="117"/>
      <c r="J85" s="117"/>
      <c r="K85" s="117"/>
      <c r="L85" s="237"/>
      <c r="M85" s="239"/>
      <c r="N85" s="243"/>
      <c r="O85" s="243"/>
      <c r="P85" s="243"/>
      <c r="Q85" s="239"/>
      <c r="R85" s="118"/>
      <c r="S85" s="116"/>
      <c r="T85" s="94" t="s">
        <v>75</v>
      </c>
      <c r="U85" s="532"/>
      <c r="V85" s="532"/>
      <c r="W85" s="532"/>
      <c r="X85" s="532"/>
      <c r="Y85" s="532"/>
      <c r="Z85" s="532"/>
      <c r="AA85" s="532"/>
      <c r="AB85" s="532"/>
      <c r="AC85" s="96" t="s">
        <v>384</v>
      </c>
      <c r="AD85" s="94" t="s">
        <v>75</v>
      </c>
      <c r="AE85" s="530"/>
      <c r="AF85" s="530"/>
      <c r="AG85" s="530"/>
      <c r="AH85" s="530"/>
      <c r="AI85" s="530"/>
      <c r="AJ85" s="530"/>
      <c r="AK85" s="116" t="s">
        <v>413</v>
      </c>
      <c r="AL85" s="121" t="s">
        <v>331</v>
      </c>
      <c r="AM85" s="116"/>
      <c r="AQ85" s="178"/>
      <c r="AR85" s="178"/>
    </row>
    <row r="86" spans="1:44">
      <c r="A86" s="116"/>
      <c r="B86" s="116"/>
      <c r="C86" s="116"/>
      <c r="D86" s="116"/>
      <c r="E86" s="116"/>
      <c r="F86" s="116"/>
      <c r="G86" s="116"/>
      <c r="H86" s="116"/>
      <c r="I86" s="116"/>
      <c r="J86" s="116"/>
      <c r="K86" s="116"/>
      <c r="L86" s="97"/>
      <c r="M86" s="239" t="s">
        <v>75</v>
      </c>
      <c r="N86" s="534"/>
      <c r="O86" s="534"/>
      <c r="P86" s="534"/>
      <c r="Q86" s="239" t="s">
        <v>394</v>
      </c>
      <c r="R86" s="118"/>
      <c r="S86" s="116"/>
      <c r="T86" s="94" t="s">
        <v>75</v>
      </c>
      <c r="U86" s="532"/>
      <c r="V86" s="532"/>
      <c r="W86" s="532"/>
      <c r="X86" s="532"/>
      <c r="Y86" s="532"/>
      <c r="Z86" s="532"/>
      <c r="AA86" s="532"/>
      <c r="AB86" s="532"/>
      <c r="AC86" s="96" t="s">
        <v>384</v>
      </c>
      <c r="AD86" s="94" t="s">
        <v>75</v>
      </c>
      <c r="AE86" s="530"/>
      <c r="AF86" s="530"/>
      <c r="AG86" s="530"/>
      <c r="AH86" s="530"/>
      <c r="AI86" s="530"/>
      <c r="AJ86" s="530"/>
      <c r="AK86" s="116" t="s">
        <v>413</v>
      </c>
      <c r="AL86" s="121" t="s">
        <v>331</v>
      </c>
      <c r="AM86" s="116"/>
      <c r="AQ86" s="178"/>
      <c r="AR86" s="178"/>
    </row>
    <row r="87" spans="1:44">
      <c r="A87" s="116"/>
      <c r="B87" s="116"/>
      <c r="C87" s="116"/>
      <c r="D87" s="116"/>
      <c r="E87" s="116"/>
      <c r="F87" s="116"/>
      <c r="G87" s="116"/>
      <c r="H87" s="116"/>
      <c r="I87" s="116"/>
      <c r="J87" s="116"/>
      <c r="K87" s="116"/>
      <c r="L87" s="237"/>
      <c r="M87" s="239"/>
      <c r="N87" s="243"/>
      <c r="O87" s="243"/>
      <c r="P87" s="243"/>
      <c r="Q87" s="239"/>
      <c r="R87" s="118"/>
      <c r="S87" s="116"/>
      <c r="T87" s="94" t="s">
        <v>75</v>
      </c>
      <c r="U87" s="532"/>
      <c r="V87" s="532"/>
      <c r="W87" s="532"/>
      <c r="X87" s="532"/>
      <c r="Y87" s="532"/>
      <c r="Z87" s="532"/>
      <c r="AA87" s="532"/>
      <c r="AB87" s="532"/>
      <c r="AC87" s="96" t="s">
        <v>384</v>
      </c>
      <c r="AD87" s="94" t="s">
        <v>75</v>
      </c>
      <c r="AE87" s="530"/>
      <c r="AF87" s="530"/>
      <c r="AG87" s="530"/>
      <c r="AH87" s="530"/>
      <c r="AI87" s="530"/>
      <c r="AJ87" s="530"/>
      <c r="AK87" s="116" t="s">
        <v>413</v>
      </c>
      <c r="AL87" s="121" t="s">
        <v>331</v>
      </c>
      <c r="AM87" s="116"/>
      <c r="AQ87" s="178"/>
      <c r="AR87" s="178"/>
    </row>
    <row r="88" spans="1:44">
      <c r="A88" s="116"/>
      <c r="B88" s="116"/>
      <c r="C88" s="116"/>
      <c r="D88" s="116"/>
      <c r="E88" s="116"/>
      <c r="F88" s="116"/>
      <c r="G88" s="116"/>
      <c r="H88" s="116"/>
      <c r="I88" s="117"/>
      <c r="J88" s="117"/>
      <c r="K88" s="117"/>
      <c r="L88" s="237"/>
      <c r="M88" s="239" t="s">
        <v>75</v>
      </c>
      <c r="N88" s="534"/>
      <c r="O88" s="534"/>
      <c r="P88" s="534"/>
      <c r="Q88" s="239" t="s">
        <v>394</v>
      </c>
      <c r="R88" s="118"/>
      <c r="S88" s="116"/>
      <c r="T88" s="94" t="s">
        <v>75</v>
      </c>
      <c r="U88" s="532"/>
      <c r="V88" s="532"/>
      <c r="W88" s="532"/>
      <c r="X88" s="532"/>
      <c r="Y88" s="532"/>
      <c r="Z88" s="532"/>
      <c r="AA88" s="532"/>
      <c r="AB88" s="532"/>
      <c r="AC88" s="96" t="s">
        <v>384</v>
      </c>
      <c r="AD88" s="94" t="s">
        <v>75</v>
      </c>
      <c r="AE88" s="530"/>
      <c r="AF88" s="530"/>
      <c r="AG88" s="530"/>
      <c r="AH88" s="530"/>
      <c r="AI88" s="530"/>
      <c r="AJ88" s="530"/>
      <c r="AK88" s="116" t="s">
        <v>413</v>
      </c>
      <c r="AL88" s="121" t="s">
        <v>331</v>
      </c>
      <c r="AM88" s="116"/>
      <c r="AQ88" s="178"/>
      <c r="AR88" s="178"/>
    </row>
    <row r="89" spans="1:44">
      <c r="A89" s="116"/>
      <c r="B89" s="116"/>
      <c r="C89" s="116"/>
      <c r="D89" s="116"/>
      <c r="E89" s="116"/>
      <c r="F89" s="116"/>
      <c r="G89" s="116"/>
      <c r="H89" s="116"/>
      <c r="I89" s="116"/>
      <c r="J89" s="116"/>
      <c r="K89" s="116"/>
      <c r="L89" s="97"/>
      <c r="M89" s="239"/>
      <c r="N89" s="243"/>
      <c r="O89" s="243"/>
      <c r="P89" s="243"/>
      <c r="Q89" s="239"/>
      <c r="R89" s="118"/>
      <c r="S89" s="116"/>
      <c r="T89" s="94" t="s">
        <v>75</v>
      </c>
      <c r="U89" s="532"/>
      <c r="V89" s="532"/>
      <c r="W89" s="532"/>
      <c r="X89" s="532"/>
      <c r="Y89" s="532"/>
      <c r="Z89" s="532"/>
      <c r="AA89" s="532"/>
      <c r="AB89" s="532"/>
      <c r="AC89" s="96" t="s">
        <v>384</v>
      </c>
      <c r="AD89" s="94" t="s">
        <v>75</v>
      </c>
      <c r="AE89" s="530"/>
      <c r="AF89" s="530"/>
      <c r="AG89" s="530"/>
      <c r="AH89" s="530"/>
      <c r="AI89" s="530"/>
      <c r="AJ89" s="530"/>
      <c r="AK89" s="116" t="s">
        <v>413</v>
      </c>
      <c r="AL89" s="121" t="s">
        <v>331</v>
      </c>
      <c r="AM89" s="116"/>
      <c r="AQ89" s="178"/>
      <c r="AR89" s="178"/>
    </row>
    <row r="90" spans="1:44">
      <c r="A90" s="116"/>
      <c r="B90" s="116"/>
      <c r="C90" s="116"/>
      <c r="D90" s="116"/>
      <c r="E90" s="116"/>
      <c r="F90" s="116"/>
      <c r="G90" s="116"/>
      <c r="H90" s="116"/>
      <c r="I90" s="116"/>
      <c r="J90" s="116"/>
      <c r="K90" s="116"/>
      <c r="L90" s="237"/>
      <c r="M90" s="239" t="s">
        <v>75</v>
      </c>
      <c r="N90" s="534"/>
      <c r="O90" s="534"/>
      <c r="P90" s="534"/>
      <c r="Q90" s="239" t="s">
        <v>394</v>
      </c>
      <c r="R90" s="118"/>
      <c r="S90" s="116"/>
      <c r="T90" s="94" t="s">
        <v>75</v>
      </c>
      <c r="U90" s="532"/>
      <c r="V90" s="532"/>
      <c r="W90" s="532"/>
      <c r="X90" s="532"/>
      <c r="Y90" s="532"/>
      <c r="Z90" s="532"/>
      <c r="AA90" s="532"/>
      <c r="AB90" s="532"/>
      <c r="AC90" s="96" t="s">
        <v>384</v>
      </c>
      <c r="AD90" s="94" t="s">
        <v>75</v>
      </c>
      <c r="AE90" s="530"/>
      <c r="AF90" s="530"/>
      <c r="AG90" s="530"/>
      <c r="AH90" s="530"/>
      <c r="AI90" s="530"/>
      <c r="AJ90" s="530"/>
      <c r="AK90" s="116" t="s">
        <v>413</v>
      </c>
      <c r="AL90" s="121" t="s">
        <v>331</v>
      </c>
      <c r="AM90" s="116"/>
      <c r="AQ90" s="178"/>
      <c r="AR90" s="178"/>
    </row>
    <row r="91" spans="1:44">
      <c r="A91" s="116"/>
      <c r="B91" s="116"/>
      <c r="C91" s="116"/>
      <c r="D91" s="116"/>
      <c r="E91" s="116"/>
      <c r="F91" s="116"/>
      <c r="G91" s="116"/>
      <c r="H91" s="116"/>
      <c r="I91" s="116"/>
      <c r="J91" s="116"/>
      <c r="K91" s="116"/>
      <c r="L91" s="237"/>
      <c r="M91" s="239"/>
      <c r="N91" s="243"/>
      <c r="O91" s="243"/>
      <c r="P91" s="243"/>
      <c r="Q91" s="239"/>
      <c r="R91" s="118"/>
      <c r="S91" s="116"/>
      <c r="T91" s="94" t="s">
        <v>75</v>
      </c>
      <c r="U91" s="532"/>
      <c r="V91" s="532"/>
      <c r="W91" s="532"/>
      <c r="X91" s="532"/>
      <c r="Y91" s="532"/>
      <c r="Z91" s="532"/>
      <c r="AA91" s="532"/>
      <c r="AB91" s="532"/>
      <c r="AC91" s="96" t="s">
        <v>384</v>
      </c>
      <c r="AD91" s="94" t="s">
        <v>75</v>
      </c>
      <c r="AE91" s="530"/>
      <c r="AF91" s="530"/>
      <c r="AG91" s="530"/>
      <c r="AH91" s="530"/>
      <c r="AI91" s="530"/>
      <c r="AJ91" s="530"/>
      <c r="AK91" s="116" t="s">
        <v>413</v>
      </c>
      <c r="AL91" s="121" t="s">
        <v>331</v>
      </c>
      <c r="AM91" s="116"/>
      <c r="AQ91" s="178"/>
      <c r="AR91" s="178"/>
    </row>
    <row r="92" spans="1:44">
      <c r="A92" s="116"/>
      <c r="B92" s="116"/>
      <c r="C92" s="116"/>
      <c r="D92" s="116"/>
      <c r="E92" s="116"/>
      <c r="F92" s="116"/>
      <c r="G92" s="116"/>
      <c r="H92" s="116"/>
      <c r="I92" s="116"/>
      <c r="J92" s="116"/>
      <c r="K92" s="116"/>
      <c r="L92" s="97"/>
      <c r="M92" s="239" t="s">
        <v>75</v>
      </c>
      <c r="N92" s="534"/>
      <c r="O92" s="534"/>
      <c r="P92" s="534"/>
      <c r="Q92" s="239" t="s">
        <v>394</v>
      </c>
      <c r="R92" s="118"/>
      <c r="S92" s="116"/>
      <c r="T92" s="94" t="s">
        <v>75</v>
      </c>
      <c r="U92" s="532"/>
      <c r="V92" s="532"/>
      <c r="W92" s="532"/>
      <c r="X92" s="532"/>
      <c r="Y92" s="532"/>
      <c r="Z92" s="532"/>
      <c r="AA92" s="532"/>
      <c r="AB92" s="532"/>
      <c r="AC92" s="96" t="s">
        <v>384</v>
      </c>
      <c r="AD92" s="94" t="s">
        <v>75</v>
      </c>
      <c r="AE92" s="530"/>
      <c r="AF92" s="530"/>
      <c r="AG92" s="530"/>
      <c r="AH92" s="530"/>
      <c r="AI92" s="530"/>
      <c r="AJ92" s="530"/>
      <c r="AK92" s="116" t="s">
        <v>413</v>
      </c>
      <c r="AL92" s="121" t="s">
        <v>331</v>
      </c>
      <c r="AM92" s="116"/>
      <c r="AQ92" s="178"/>
      <c r="AR92" s="178"/>
    </row>
    <row r="93" spans="1:44">
      <c r="A93" s="116"/>
      <c r="B93" s="116"/>
      <c r="C93" s="116"/>
      <c r="D93" s="116"/>
      <c r="E93" s="116"/>
      <c r="F93" s="116"/>
      <c r="G93" s="116"/>
      <c r="H93" s="116"/>
      <c r="I93" s="116"/>
      <c r="J93" s="116"/>
      <c r="K93" s="116"/>
      <c r="L93" s="237"/>
      <c r="M93" s="239"/>
      <c r="N93" s="243"/>
      <c r="O93" s="243"/>
      <c r="P93" s="243"/>
      <c r="Q93" s="239"/>
      <c r="R93" s="118"/>
      <c r="S93" s="116"/>
      <c r="T93" s="94" t="s">
        <v>75</v>
      </c>
      <c r="U93" s="532"/>
      <c r="V93" s="532"/>
      <c r="W93" s="532"/>
      <c r="X93" s="532"/>
      <c r="Y93" s="532"/>
      <c r="Z93" s="532"/>
      <c r="AA93" s="532"/>
      <c r="AB93" s="532"/>
      <c r="AC93" s="96" t="s">
        <v>384</v>
      </c>
      <c r="AD93" s="94" t="s">
        <v>75</v>
      </c>
      <c r="AE93" s="530"/>
      <c r="AF93" s="530"/>
      <c r="AG93" s="530"/>
      <c r="AH93" s="530"/>
      <c r="AI93" s="530"/>
      <c r="AJ93" s="530"/>
      <c r="AK93" s="116" t="s">
        <v>413</v>
      </c>
      <c r="AL93" s="121" t="s">
        <v>331</v>
      </c>
      <c r="AM93" s="116"/>
      <c r="AQ93" s="178"/>
      <c r="AR93" s="178"/>
    </row>
    <row r="94" spans="1:44">
      <c r="A94" s="116"/>
      <c r="B94" s="116"/>
      <c r="C94" s="116"/>
      <c r="D94" s="116"/>
      <c r="E94" s="116"/>
      <c r="F94" s="116"/>
      <c r="G94" s="116"/>
      <c r="H94" s="116"/>
      <c r="I94" s="117"/>
      <c r="J94" s="117"/>
      <c r="K94" s="117"/>
      <c r="L94" s="237"/>
      <c r="M94" s="239" t="s">
        <v>75</v>
      </c>
      <c r="N94" s="534"/>
      <c r="O94" s="534"/>
      <c r="P94" s="534"/>
      <c r="Q94" s="239" t="s">
        <v>394</v>
      </c>
      <c r="R94" s="118"/>
      <c r="S94" s="116"/>
      <c r="T94" s="94" t="s">
        <v>75</v>
      </c>
      <c r="U94" s="532"/>
      <c r="V94" s="532"/>
      <c r="W94" s="532"/>
      <c r="X94" s="532"/>
      <c r="Y94" s="532"/>
      <c r="Z94" s="532"/>
      <c r="AA94" s="532"/>
      <c r="AB94" s="532"/>
      <c r="AC94" s="96" t="s">
        <v>384</v>
      </c>
      <c r="AD94" s="94" t="s">
        <v>75</v>
      </c>
      <c r="AE94" s="530"/>
      <c r="AF94" s="530"/>
      <c r="AG94" s="530"/>
      <c r="AH94" s="530"/>
      <c r="AI94" s="530"/>
      <c r="AJ94" s="530"/>
      <c r="AK94" s="116" t="s">
        <v>413</v>
      </c>
      <c r="AL94" s="121" t="s">
        <v>331</v>
      </c>
      <c r="AM94" s="116"/>
      <c r="AQ94" s="178"/>
      <c r="AR94" s="178"/>
    </row>
    <row r="95" spans="1:44">
      <c r="A95" s="116"/>
      <c r="B95" s="116"/>
      <c r="C95" s="116"/>
      <c r="D95" s="116"/>
      <c r="E95" s="116"/>
      <c r="F95" s="116"/>
      <c r="G95" s="116"/>
      <c r="H95" s="116"/>
      <c r="I95" s="116"/>
      <c r="J95" s="116"/>
      <c r="K95" s="116"/>
      <c r="L95" s="97"/>
      <c r="M95" s="239"/>
      <c r="N95" s="243"/>
      <c r="O95" s="243"/>
      <c r="P95" s="243"/>
      <c r="Q95" s="239"/>
      <c r="R95" s="118"/>
      <c r="S95" s="116"/>
      <c r="T95" s="94" t="s">
        <v>75</v>
      </c>
      <c r="U95" s="532"/>
      <c r="V95" s="532"/>
      <c r="W95" s="532"/>
      <c r="X95" s="532"/>
      <c r="Y95" s="532"/>
      <c r="Z95" s="532"/>
      <c r="AA95" s="532"/>
      <c r="AB95" s="532"/>
      <c r="AC95" s="96" t="s">
        <v>384</v>
      </c>
      <c r="AD95" s="94" t="s">
        <v>75</v>
      </c>
      <c r="AE95" s="530"/>
      <c r="AF95" s="530"/>
      <c r="AG95" s="530"/>
      <c r="AH95" s="530"/>
      <c r="AI95" s="530"/>
      <c r="AJ95" s="530"/>
      <c r="AK95" s="116" t="s">
        <v>413</v>
      </c>
      <c r="AL95" s="121" t="s">
        <v>331</v>
      </c>
      <c r="AM95" s="116"/>
      <c r="AQ95" s="178"/>
      <c r="AR95" s="178"/>
    </row>
    <row r="96" spans="1:44" s="179" customFormat="1" ht="2.25" customHeight="1">
      <c r="A96" s="102"/>
      <c r="B96" s="102"/>
      <c r="C96" s="102"/>
      <c r="D96" s="102"/>
      <c r="E96" s="102"/>
      <c r="F96" s="102"/>
      <c r="G96" s="102"/>
      <c r="H96" s="102"/>
      <c r="I96" s="102"/>
      <c r="J96" s="102"/>
      <c r="K96" s="102"/>
      <c r="L96" s="102"/>
      <c r="M96" s="102"/>
      <c r="N96" s="103"/>
      <c r="O96" s="103"/>
      <c r="P96" s="103"/>
      <c r="Q96" s="102"/>
      <c r="R96" s="102"/>
      <c r="S96" s="102"/>
      <c r="T96" s="104"/>
      <c r="U96" s="105"/>
      <c r="V96" s="105"/>
      <c r="W96" s="105"/>
      <c r="X96" s="105"/>
      <c r="Y96" s="105"/>
      <c r="Z96" s="105"/>
      <c r="AA96" s="105"/>
      <c r="AB96" s="105"/>
      <c r="AC96" s="106"/>
      <c r="AD96" s="104"/>
      <c r="AE96" s="107"/>
      <c r="AF96" s="107"/>
      <c r="AG96" s="107"/>
      <c r="AH96" s="107"/>
      <c r="AI96" s="107"/>
      <c r="AJ96" s="107"/>
      <c r="AK96" s="102"/>
      <c r="AL96" s="106"/>
      <c r="AM96" s="102"/>
      <c r="AQ96" s="180"/>
      <c r="AR96" s="180"/>
    </row>
    <row r="97" spans="1:44" s="111" customFormat="1">
      <c r="A97" s="116"/>
      <c r="B97" s="116" t="s">
        <v>260</v>
      </c>
      <c r="C97" s="116"/>
      <c r="D97" s="116"/>
      <c r="E97" s="116"/>
      <c r="F97" s="116"/>
      <c r="G97" s="116"/>
      <c r="H97" s="116"/>
      <c r="I97" s="116"/>
      <c r="J97" s="116"/>
      <c r="K97" s="116"/>
      <c r="L97" s="116"/>
      <c r="M97" s="116"/>
      <c r="N97" s="116"/>
      <c r="O97" s="116"/>
      <c r="P97" s="116"/>
      <c r="Q97" s="116"/>
      <c r="R97" s="116"/>
      <c r="S97" s="116"/>
      <c r="T97" s="94" t="s">
        <v>75</v>
      </c>
      <c r="U97" s="532"/>
      <c r="V97" s="532"/>
      <c r="W97" s="532"/>
      <c r="X97" s="532"/>
      <c r="Y97" s="532"/>
      <c r="Z97" s="532"/>
      <c r="AA97" s="532"/>
      <c r="AB97" s="532"/>
      <c r="AC97" s="96" t="s">
        <v>384</v>
      </c>
      <c r="AD97" s="94" t="s">
        <v>75</v>
      </c>
      <c r="AE97" s="530"/>
      <c r="AF97" s="530"/>
      <c r="AG97" s="530"/>
      <c r="AH97" s="530"/>
      <c r="AI97" s="530"/>
      <c r="AJ97" s="530"/>
      <c r="AK97" s="116" t="s">
        <v>413</v>
      </c>
      <c r="AL97" s="121" t="s">
        <v>331</v>
      </c>
      <c r="AM97" s="116"/>
      <c r="AQ97" s="178"/>
      <c r="AR97" s="178"/>
    </row>
    <row r="98" spans="1:44">
      <c r="A98" s="116"/>
      <c r="B98" s="116"/>
      <c r="C98" s="116"/>
      <c r="D98" s="116"/>
      <c r="E98" s="116"/>
      <c r="F98" s="116"/>
      <c r="G98" s="116"/>
      <c r="H98" s="116"/>
      <c r="I98" s="116"/>
      <c r="J98" s="116"/>
      <c r="K98" s="116"/>
      <c r="L98" s="116"/>
      <c r="M98" s="116"/>
      <c r="N98" s="116"/>
      <c r="O98" s="116"/>
      <c r="P98" s="116"/>
      <c r="Q98" s="116"/>
      <c r="R98" s="116"/>
      <c r="S98" s="116"/>
      <c r="T98" s="94" t="s">
        <v>75</v>
      </c>
      <c r="U98" s="532"/>
      <c r="V98" s="505"/>
      <c r="W98" s="505"/>
      <c r="X98" s="505"/>
      <c r="Y98" s="505"/>
      <c r="Z98" s="505"/>
      <c r="AA98" s="505"/>
      <c r="AB98" s="505"/>
      <c r="AC98" s="96" t="s">
        <v>331</v>
      </c>
      <c r="AD98" s="94" t="s">
        <v>75</v>
      </c>
      <c r="AE98" s="530"/>
      <c r="AF98" s="531"/>
      <c r="AG98" s="531"/>
      <c r="AH98" s="531"/>
      <c r="AI98" s="531"/>
      <c r="AJ98" s="531"/>
      <c r="AK98" s="116" t="s">
        <v>413</v>
      </c>
      <c r="AL98" s="121" t="s">
        <v>331</v>
      </c>
      <c r="AM98" s="116"/>
      <c r="AQ98" s="178"/>
      <c r="AR98" s="178"/>
    </row>
    <row r="99" spans="1:44">
      <c r="A99" s="116"/>
      <c r="B99" s="116"/>
      <c r="C99" s="116"/>
      <c r="D99" s="116"/>
      <c r="E99" s="116"/>
      <c r="F99" s="116"/>
      <c r="G99" s="116"/>
      <c r="H99" s="116"/>
      <c r="I99" s="116"/>
      <c r="J99" s="116"/>
      <c r="K99" s="116"/>
      <c r="L99" s="116"/>
      <c r="M99" s="116"/>
      <c r="N99" s="116"/>
      <c r="O99" s="116"/>
      <c r="P99" s="116"/>
      <c r="Q99" s="116"/>
      <c r="R99" s="116"/>
      <c r="S99" s="116"/>
      <c r="T99" s="94" t="s">
        <v>75</v>
      </c>
      <c r="U99" s="532"/>
      <c r="V99" s="505"/>
      <c r="W99" s="505"/>
      <c r="X99" s="505"/>
      <c r="Y99" s="505"/>
      <c r="Z99" s="505"/>
      <c r="AA99" s="505"/>
      <c r="AB99" s="505"/>
      <c r="AC99" s="96" t="s">
        <v>384</v>
      </c>
      <c r="AD99" s="94" t="s">
        <v>75</v>
      </c>
      <c r="AE99" s="530"/>
      <c r="AF99" s="531"/>
      <c r="AG99" s="531"/>
      <c r="AH99" s="531"/>
      <c r="AI99" s="531"/>
      <c r="AJ99" s="531"/>
      <c r="AK99" s="116" t="s">
        <v>413</v>
      </c>
      <c r="AL99" s="121" t="s">
        <v>331</v>
      </c>
      <c r="AM99" s="116"/>
      <c r="AQ99" s="178"/>
      <c r="AR99" s="178"/>
    </row>
    <row r="100" spans="1:44">
      <c r="A100" s="116"/>
      <c r="B100" s="116"/>
      <c r="C100" s="116"/>
      <c r="D100" s="116"/>
      <c r="E100" s="116"/>
      <c r="F100" s="116"/>
      <c r="G100" s="116"/>
      <c r="H100" s="116"/>
      <c r="I100" s="116"/>
      <c r="J100" s="116"/>
      <c r="K100" s="116"/>
      <c r="L100" s="116"/>
      <c r="M100" s="116"/>
      <c r="N100" s="116"/>
      <c r="O100" s="116"/>
      <c r="P100" s="116"/>
      <c r="Q100" s="116"/>
      <c r="R100" s="116"/>
      <c r="S100" s="116"/>
      <c r="T100" s="94" t="s">
        <v>75</v>
      </c>
      <c r="U100" s="532"/>
      <c r="V100" s="532"/>
      <c r="W100" s="532"/>
      <c r="X100" s="532"/>
      <c r="Y100" s="532"/>
      <c r="Z100" s="532"/>
      <c r="AA100" s="532"/>
      <c r="AB100" s="532"/>
      <c r="AC100" s="96" t="s">
        <v>331</v>
      </c>
      <c r="AD100" s="94" t="s">
        <v>75</v>
      </c>
      <c r="AE100" s="530"/>
      <c r="AF100" s="530"/>
      <c r="AG100" s="530"/>
      <c r="AH100" s="530"/>
      <c r="AI100" s="530"/>
      <c r="AJ100" s="530"/>
      <c r="AK100" s="116" t="s">
        <v>413</v>
      </c>
      <c r="AL100" s="121" t="s">
        <v>331</v>
      </c>
      <c r="AM100" s="116"/>
      <c r="AQ100" s="178"/>
      <c r="AR100" s="178"/>
    </row>
    <row r="101" spans="1:44">
      <c r="A101" s="116"/>
      <c r="B101" s="116"/>
      <c r="C101" s="116"/>
      <c r="D101" s="116"/>
      <c r="E101" s="116"/>
      <c r="F101" s="116"/>
      <c r="G101" s="116"/>
      <c r="H101" s="116"/>
      <c r="I101" s="116"/>
      <c r="J101" s="116"/>
      <c r="K101" s="116"/>
      <c r="L101" s="116"/>
      <c r="M101" s="116"/>
      <c r="N101" s="116"/>
      <c r="O101" s="116"/>
      <c r="P101" s="116"/>
      <c r="Q101" s="116"/>
      <c r="R101" s="116"/>
      <c r="S101" s="116"/>
      <c r="T101" s="94" t="s">
        <v>75</v>
      </c>
      <c r="U101" s="532"/>
      <c r="V101" s="505"/>
      <c r="W101" s="505"/>
      <c r="X101" s="505"/>
      <c r="Y101" s="505"/>
      <c r="Z101" s="505"/>
      <c r="AA101" s="505"/>
      <c r="AB101" s="505"/>
      <c r="AC101" s="96" t="s">
        <v>384</v>
      </c>
      <c r="AD101" s="94" t="s">
        <v>75</v>
      </c>
      <c r="AE101" s="530"/>
      <c r="AF101" s="531"/>
      <c r="AG101" s="531"/>
      <c r="AH101" s="531"/>
      <c r="AI101" s="531"/>
      <c r="AJ101" s="531"/>
      <c r="AK101" s="116" t="s">
        <v>413</v>
      </c>
      <c r="AL101" s="121" t="s">
        <v>331</v>
      </c>
      <c r="AM101" s="116"/>
      <c r="AQ101" s="178"/>
      <c r="AR101" s="178"/>
    </row>
    <row r="102" spans="1:44">
      <c r="A102" s="116"/>
      <c r="B102" s="116"/>
      <c r="C102" s="116"/>
      <c r="D102" s="116"/>
      <c r="E102" s="116"/>
      <c r="F102" s="116"/>
      <c r="G102" s="116"/>
      <c r="H102" s="116"/>
      <c r="I102" s="116"/>
      <c r="J102" s="116"/>
      <c r="K102" s="116"/>
      <c r="L102" s="116"/>
      <c r="M102" s="116"/>
      <c r="N102" s="116"/>
      <c r="O102" s="116"/>
      <c r="P102" s="116"/>
      <c r="Q102" s="116"/>
      <c r="R102" s="116"/>
      <c r="S102" s="116"/>
      <c r="T102" s="94" t="s">
        <v>75</v>
      </c>
      <c r="U102" s="532"/>
      <c r="V102" s="505"/>
      <c r="W102" s="505"/>
      <c r="X102" s="505"/>
      <c r="Y102" s="505"/>
      <c r="Z102" s="505"/>
      <c r="AA102" s="505"/>
      <c r="AB102" s="505"/>
      <c r="AC102" s="96" t="s">
        <v>331</v>
      </c>
      <c r="AD102" s="94" t="s">
        <v>75</v>
      </c>
      <c r="AE102" s="530"/>
      <c r="AF102" s="531"/>
      <c r="AG102" s="531"/>
      <c r="AH102" s="531"/>
      <c r="AI102" s="531"/>
      <c r="AJ102" s="531"/>
      <c r="AK102" s="116" t="s">
        <v>413</v>
      </c>
      <c r="AL102" s="121" t="s">
        <v>331</v>
      </c>
      <c r="AM102" s="116"/>
      <c r="AQ102" s="178"/>
      <c r="AR102" s="178"/>
    </row>
    <row r="103" spans="1:44">
      <c r="A103" s="116"/>
      <c r="B103" s="116"/>
      <c r="C103" s="116"/>
      <c r="D103" s="116"/>
      <c r="E103" s="116"/>
      <c r="F103" s="116"/>
      <c r="G103" s="116"/>
      <c r="H103" s="116"/>
      <c r="I103" s="116"/>
      <c r="J103" s="116"/>
      <c r="K103" s="116"/>
      <c r="L103" s="116"/>
      <c r="M103" s="116"/>
      <c r="N103" s="116"/>
      <c r="O103" s="116"/>
      <c r="P103" s="116"/>
      <c r="Q103" s="116"/>
      <c r="R103" s="116"/>
      <c r="S103" s="116"/>
      <c r="T103" s="94" t="s">
        <v>75</v>
      </c>
      <c r="U103" s="532"/>
      <c r="V103" s="532"/>
      <c r="W103" s="532"/>
      <c r="X103" s="532"/>
      <c r="Y103" s="532"/>
      <c r="Z103" s="532"/>
      <c r="AA103" s="532"/>
      <c r="AB103" s="532"/>
      <c r="AC103" s="96" t="s">
        <v>384</v>
      </c>
      <c r="AD103" s="94" t="s">
        <v>75</v>
      </c>
      <c r="AE103" s="530"/>
      <c r="AF103" s="530"/>
      <c r="AG103" s="530"/>
      <c r="AH103" s="530"/>
      <c r="AI103" s="530"/>
      <c r="AJ103" s="530"/>
      <c r="AK103" s="116" t="s">
        <v>413</v>
      </c>
      <c r="AL103" s="121" t="s">
        <v>331</v>
      </c>
      <c r="AM103" s="116"/>
      <c r="AQ103" s="178"/>
      <c r="AR103" s="178"/>
    </row>
    <row r="104" spans="1:44">
      <c r="A104" s="116"/>
      <c r="B104" s="116"/>
      <c r="C104" s="116"/>
      <c r="D104" s="116"/>
      <c r="E104" s="116"/>
      <c r="F104" s="116"/>
      <c r="G104" s="116"/>
      <c r="H104" s="116"/>
      <c r="I104" s="116"/>
      <c r="J104" s="116"/>
      <c r="K104" s="116"/>
      <c r="L104" s="116"/>
      <c r="M104" s="116"/>
      <c r="N104" s="116"/>
      <c r="O104" s="116"/>
      <c r="P104" s="116"/>
      <c r="Q104" s="116"/>
      <c r="R104" s="116"/>
      <c r="S104" s="116"/>
      <c r="T104" s="94" t="s">
        <v>75</v>
      </c>
      <c r="U104" s="532"/>
      <c r="V104" s="505"/>
      <c r="W104" s="505"/>
      <c r="X104" s="505"/>
      <c r="Y104" s="505"/>
      <c r="Z104" s="505"/>
      <c r="AA104" s="505"/>
      <c r="AB104" s="505"/>
      <c r="AC104" s="96" t="s">
        <v>331</v>
      </c>
      <c r="AD104" s="94" t="s">
        <v>75</v>
      </c>
      <c r="AE104" s="530"/>
      <c r="AF104" s="531"/>
      <c r="AG104" s="531"/>
      <c r="AH104" s="531"/>
      <c r="AI104" s="531"/>
      <c r="AJ104" s="531"/>
      <c r="AK104" s="116" t="s">
        <v>413</v>
      </c>
      <c r="AL104" s="121" t="s">
        <v>331</v>
      </c>
      <c r="AM104" s="116"/>
      <c r="AQ104" s="178"/>
      <c r="AR104" s="178"/>
    </row>
    <row r="105" spans="1:44">
      <c r="A105" s="116"/>
      <c r="B105" s="116"/>
      <c r="C105" s="116"/>
      <c r="D105" s="116"/>
      <c r="E105" s="116"/>
      <c r="F105" s="116"/>
      <c r="G105" s="116"/>
      <c r="H105" s="116"/>
      <c r="I105" s="116"/>
      <c r="J105" s="116"/>
      <c r="K105" s="116"/>
      <c r="L105" s="116"/>
      <c r="M105" s="116"/>
      <c r="N105" s="116"/>
      <c r="O105" s="116"/>
      <c r="P105" s="116"/>
      <c r="Q105" s="116"/>
      <c r="R105" s="116"/>
      <c r="S105" s="116"/>
      <c r="T105" s="94" t="s">
        <v>75</v>
      </c>
      <c r="U105" s="532"/>
      <c r="V105" s="505"/>
      <c r="W105" s="505"/>
      <c r="X105" s="505"/>
      <c r="Y105" s="505"/>
      <c r="Z105" s="505"/>
      <c r="AA105" s="505"/>
      <c r="AB105" s="505"/>
      <c r="AC105" s="96" t="s">
        <v>384</v>
      </c>
      <c r="AD105" s="94" t="s">
        <v>75</v>
      </c>
      <c r="AE105" s="530"/>
      <c r="AF105" s="531"/>
      <c r="AG105" s="531"/>
      <c r="AH105" s="531"/>
      <c r="AI105" s="531"/>
      <c r="AJ105" s="531"/>
      <c r="AK105" s="116" t="s">
        <v>413</v>
      </c>
      <c r="AL105" s="121" t="s">
        <v>331</v>
      </c>
      <c r="AM105" s="116"/>
      <c r="AQ105" s="178"/>
      <c r="AR105" s="178"/>
    </row>
    <row r="106" spans="1:44">
      <c r="A106" s="335"/>
      <c r="B106" s="335"/>
      <c r="C106" s="335"/>
      <c r="D106" s="335"/>
      <c r="E106" s="335"/>
      <c r="F106" s="335"/>
      <c r="G106" s="335"/>
      <c r="H106" s="335"/>
      <c r="I106" s="335"/>
      <c r="J106" s="335"/>
      <c r="K106" s="335"/>
      <c r="L106" s="335"/>
      <c r="M106" s="335"/>
      <c r="N106" s="335"/>
      <c r="O106" s="335"/>
      <c r="P106" s="335"/>
      <c r="Q106" s="335"/>
      <c r="R106" s="335"/>
      <c r="S106" s="335"/>
      <c r="T106" s="108" t="s">
        <v>75</v>
      </c>
      <c r="U106" s="576"/>
      <c r="V106" s="576"/>
      <c r="W106" s="576"/>
      <c r="X106" s="576"/>
      <c r="Y106" s="576"/>
      <c r="Z106" s="576"/>
      <c r="AA106" s="576"/>
      <c r="AB106" s="576"/>
      <c r="AC106" s="109" t="s">
        <v>384</v>
      </c>
      <c r="AD106" s="108" t="s">
        <v>75</v>
      </c>
      <c r="AE106" s="581"/>
      <c r="AF106" s="581"/>
      <c r="AG106" s="581"/>
      <c r="AH106" s="581"/>
      <c r="AI106" s="581"/>
      <c r="AJ106" s="581"/>
      <c r="AK106" s="335" t="s">
        <v>413</v>
      </c>
      <c r="AL106" s="334" t="s">
        <v>331</v>
      </c>
      <c r="AM106" s="335"/>
      <c r="AQ106" s="178"/>
      <c r="AR106" s="178"/>
    </row>
    <row r="107" spans="1:44" ht="2.25" customHeight="1">
      <c r="A107" s="116"/>
      <c r="B107" s="116"/>
      <c r="C107" s="116"/>
      <c r="D107" s="116"/>
      <c r="E107" s="116"/>
      <c r="F107" s="116"/>
      <c r="G107" s="116"/>
      <c r="H107" s="116"/>
      <c r="I107" s="116"/>
      <c r="J107" s="116"/>
      <c r="K107" s="116"/>
      <c r="L107" s="116"/>
      <c r="M107" s="116"/>
      <c r="N107" s="116"/>
      <c r="O107" s="116"/>
      <c r="P107" s="116"/>
      <c r="Q107" s="116"/>
      <c r="R107" s="116"/>
      <c r="S107" s="116"/>
      <c r="T107" s="118"/>
      <c r="U107" s="118"/>
      <c r="V107" s="118"/>
      <c r="W107" s="118"/>
      <c r="X107" s="118"/>
      <c r="Y107" s="118"/>
      <c r="Z107" s="118"/>
      <c r="AA107" s="116"/>
      <c r="AB107" s="116"/>
      <c r="AC107" s="116"/>
      <c r="AD107" s="116"/>
      <c r="AE107" s="116"/>
      <c r="AF107" s="116"/>
      <c r="AG107" s="116"/>
      <c r="AH107" s="116"/>
      <c r="AI107" s="116"/>
      <c r="AJ107" s="116"/>
      <c r="AK107" s="116"/>
      <c r="AL107" s="116"/>
      <c r="AM107" s="116"/>
      <c r="AQ107" s="178"/>
      <c r="AR107" s="178"/>
    </row>
    <row r="108" spans="1:44">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row>
    <row r="109" spans="1:44">
      <c r="A109" s="116"/>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row>
    <row r="110" spans="1:44">
      <c r="A110" s="116"/>
      <c r="B110" s="113"/>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row>
    <row r="111" spans="1:44">
      <c r="B111" s="114"/>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row>
    <row r="112" spans="1:44">
      <c r="B112" s="114"/>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row>
    <row r="113" spans="2:39">
      <c r="B113" s="114"/>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row>
    <row r="114" spans="2:39">
      <c r="B114" s="114"/>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c r="AJ114" s="181"/>
      <c r="AK114" s="181"/>
      <c r="AL114" s="181"/>
      <c r="AM114" s="181"/>
    </row>
    <row r="115" spans="2:39">
      <c r="B115" s="114"/>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row>
    <row r="116" spans="2:39">
      <c r="B116" s="114"/>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1"/>
    </row>
    <row r="117" spans="2:39">
      <c r="B117" s="114"/>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1"/>
      <c r="AI117" s="181"/>
      <c r="AJ117" s="181"/>
      <c r="AK117" s="181"/>
      <c r="AL117" s="181"/>
      <c r="AM117" s="181"/>
    </row>
    <row r="118" spans="2:39">
      <c r="B118" s="114"/>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row>
    <row r="119" spans="2:39">
      <c r="B119" s="114"/>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row>
    <row r="120" spans="2:39">
      <c r="B120" s="114"/>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row>
    <row r="121" spans="2:39">
      <c r="B121" s="114"/>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row>
    <row r="122" spans="2:39">
      <c r="B122" s="114"/>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row>
    <row r="123" spans="2:39">
      <c r="B123" s="114"/>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row>
    <row r="124" spans="2:39">
      <c r="B124" s="114"/>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row>
    <row r="125" spans="2:39">
      <c r="B125" s="114"/>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row>
    <row r="126" spans="2:39">
      <c r="B126" s="114"/>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row>
    <row r="127" spans="2:39">
      <c r="B127" s="114"/>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row>
    <row r="128" spans="2:39">
      <c r="B128" s="114"/>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row>
    <row r="129" spans="2:39">
      <c r="B129" s="114"/>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row>
    <row r="130" spans="2:39">
      <c r="B130" s="114"/>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row>
    <row r="131" spans="2:39">
      <c r="B131" s="114"/>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row>
    <row r="132" spans="2:39">
      <c r="B132" s="114"/>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row>
    <row r="133" spans="2:39">
      <c r="B133" s="114"/>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row>
    <row r="134" spans="2:39">
      <c r="B134" s="114"/>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row>
    <row r="135" spans="2:39">
      <c r="B135" s="114"/>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row>
    <row r="136" spans="2:39">
      <c r="B136" s="114"/>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row>
    <row r="137" spans="2:39">
      <c r="B137" s="114"/>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row>
    <row r="138" spans="2:39">
      <c r="B138" s="114"/>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row>
    <row r="139" spans="2:39">
      <c r="B139" s="114"/>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row>
    <row r="140" spans="2:39">
      <c r="B140" s="114"/>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row>
    <row r="141" spans="2:39">
      <c r="B141" s="114"/>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row>
    <row r="142" spans="2:39">
      <c r="B142" s="114"/>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row>
    <row r="143" spans="2:39">
      <c r="B143" s="114"/>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row>
    <row r="144" spans="2:39">
      <c r="B144" s="114"/>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row>
    <row r="145" spans="2:39">
      <c r="B145" s="114"/>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row>
    <row r="146" spans="2:39">
      <c r="B146" s="114"/>
      <c r="C146" s="499"/>
      <c r="D146" s="499"/>
      <c r="E146" s="499"/>
      <c r="F146" s="499"/>
      <c r="G146" s="499"/>
      <c r="H146" s="499"/>
      <c r="I146" s="499"/>
      <c r="J146" s="499"/>
      <c r="K146" s="499"/>
      <c r="L146" s="499"/>
      <c r="M146" s="499"/>
      <c r="N146" s="499"/>
      <c r="O146" s="499"/>
      <c r="P146" s="499"/>
      <c r="Q146" s="499"/>
      <c r="R146" s="499"/>
      <c r="S146" s="499"/>
      <c r="T146" s="499"/>
      <c r="U146" s="499"/>
      <c r="V146" s="499"/>
      <c r="W146" s="499"/>
      <c r="X146" s="499"/>
      <c r="Y146" s="499"/>
      <c r="Z146" s="499"/>
      <c r="AA146" s="499"/>
      <c r="AB146" s="499"/>
      <c r="AC146" s="499"/>
      <c r="AD146" s="499"/>
      <c r="AE146" s="499"/>
      <c r="AF146" s="499"/>
      <c r="AG146" s="499"/>
      <c r="AH146" s="499"/>
      <c r="AI146" s="499"/>
      <c r="AJ146" s="499"/>
      <c r="AK146" s="499"/>
      <c r="AL146" s="499"/>
      <c r="AM146" s="499"/>
    </row>
    <row r="147" spans="2:39">
      <c r="B147" s="114"/>
      <c r="C147" s="499"/>
      <c r="D147" s="499"/>
      <c r="E147" s="499"/>
      <c r="F147" s="499"/>
      <c r="G147" s="499"/>
      <c r="H147" s="499"/>
      <c r="I147" s="499"/>
      <c r="J147" s="499"/>
      <c r="K147" s="499"/>
      <c r="L147" s="499"/>
      <c r="M147" s="499"/>
      <c r="N147" s="499"/>
      <c r="O147" s="499"/>
      <c r="P147" s="499"/>
      <c r="Q147" s="499"/>
      <c r="R147" s="499"/>
      <c r="S147" s="499"/>
      <c r="T147" s="499"/>
      <c r="U147" s="499"/>
      <c r="V147" s="499"/>
      <c r="W147" s="499"/>
      <c r="X147" s="499"/>
      <c r="Y147" s="499"/>
      <c r="Z147" s="499"/>
      <c r="AA147" s="499"/>
      <c r="AB147" s="499"/>
      <c r="AC147" s="499"/>
      <c r="AD147" s="499"/>
      <c r="AE147" s="499"/>
      <c r="AF147" s="499"/>
      <c r="AG147" s="499"/>
      <c r="AH147" s="499"/>
      <c r="AI147" s="499"/>
      <c r="AJ147" s="499"/>
      <c r="AK147" s="499"/>
      <c r="AL147" s="499"/>
      <c r="AM147" s="499"/>
    </row>
    <row r="148" spans="2:39">
      <c r="B148" s="114"/>
      <c r="C148" s="499"/>
      <c r="D148" s="499"/>
      <c r="E148" s="499"/>
      <c r="F148" s="499"/>
      <c r="G148" s="499"/>
      <c r="H148" s="499"/>
      <c r="I148" s="499"/>
      <c r="J148" s="499"/>
      <c r="K148" s="499"/>
      <c r="L148" s="499"/>
      <c r="M148" s="499"/>
      <c r="N148" s="499"/>
      <c r="O148" s="499"/>
      <c r="P148" s="499"/>
      <c r="Q148" s="499"/>
      <c r="R148" s="499"/>
      <c r="S148" s="499"/>
      <c r="T148" s="499"/>
      <c r="U148" s="499"/>
      <c r="V148" s="499"/>
      <c r="W148" s="499"/>
      <c r="X148" s="499"/>
      <c r="Y148" s="499"/>
      <c r="Z148" s="499"/>
      <c r="AA148" s="499"/>
      <c r="AB148" s="499"/>
      <c r="AC148" s="499"/>
      <c r="AD148" s="499"/>
      <c r="AE148" s="499"/>
      <c r="AF148" s="499"/>
      <c r="AG148" s="499"/>
      <c r="AH148" s="499"/>
      <c r="AI148" s="499"/>
      <c r="AJ148" s="499"/>
      <c r="AK148" s="499"/>
      <c r="AL148" s="499"/>
      <c r="AM148" s="499"/>
    </row>
    <row r="149" spans="2:39">
      <c r="B149" s="114"/>
      <c r="C149" s="499"/>
      <c r="D149" s="499"/>
      <c r="E149" s="499"/>
      <c r="F149" s="499"/>
      <c r="G149" s="499"/>
      <c r="H149" s="499"/>
      <c r="I149" s="499"/>
      <c r="J149" s="499"/>
      <c r="K149" s="499"/>
      <c r="L149" s="499"/>
      <c r="M149" s="499"/>
      <c r="N149" s="499"/>
      <c r="O149" s="499"/>
      <c r="P149" s="499"/>
      <c r="Q149" s="499"/>
      <c r="R149" s="499"/>
      <c r="S149" s="499"/>
      <c r="T149" s="499"/>
      <c r="U149" s="499"/>
      <c r="V149" s="499"/>
      <c r="W149" s="499"/>
      <c r="X149" s="499"/>
      <c r="Y149" s="499"/>
      <c r="Z149" s="499"/>
      <c r="AA149" s="499"/>
      <c r="AB149" s="499"/>
      <c r="AC149" s="499"/>
      <c r="AD149" s="499"/>
      <c r="AE149" s="499"/>
      <c r="AF149" s="499"/>
      <c r="AG149" s="499"/>
      <c r="AH149" s="499"/>
      <c r="AI149" s="499"/>
      <c r="AJ149" s="499"/>
      <c r="AK149" s="499"/>
      <c r="AL149" s="499"/>
      <c r="AM149" s="499"/>
    </row>
    <row r="150" spans="2:39">
      <c r="B150" s="114"/>
      <c r="C150" s="499"/>
      <c r="D150" s="499"/>
      <c r="E150" s="499"/>
      <c r="F150" s="499"/>
      <c r="G150" s="499"/>
      <c r="H150" s="499"/>
      <c r="I150" s="499"/>
      <c r="J150" s="499"/>
      <c r="K150" s="499"/>
      <c r="L150" s="499"/>
      <c r="M150" s="499"/>
      <c r="N150" s="499"/>
      <c r="O150" s="499"/>
      <c r="P150" s="499"/>
      <c r="Q150" s="499"/>
      <c r="R150" s="499"/>
      <c r="S150" s="499"/>
      <c r="T150" s="499"/>
      <c r="U150" s="499"/>
      <c r="V150" s="499"/>
      <c r="W150" s="499"/>
      <c r="X150" s="499"/>
      <c r="Y150" s="499"/>
      <c r="Z150" s="499"/>
      <c r="AA150" s="499"/>
      <c r="AB150" s="499"/>
      <c r="AC150" s="499"/>
      <c r="AD150" s="499"/>
      <c r="AE150" s="499"/>
      <c r="AF150" s="499"/>
      <c r="AG150" s="499"/>
      <c r="AH150" s="499"/>
      <c r="AI150" s="499"/>
      <c r="AJ150" s="499"/>
      <c r="AK150" s="499"/>
      <c r="AL150" s="499"/>
      <c r="AM150" s="499"/>
    </row>
    <row r="151" spans="2:39">
      <c r="B151" s="114"/>
      <c r="C151" s="499"/>
      <c r="D151" s="499"/>
      <c r="E151" s="499"/>
      <c r="F151" s="499"/>
      <c r="G151" s="499"/>
      <c r="H151" s="499"/>
      <c r="I151" s="499"/>
      <c r="J151" s="499"/>
      <c r="K151" s="499"/>
      <c r="L151" s="499"/>
      <c r="M151" s="499"/>
      <c r="N151" s="499"/>
      <c r="O151" s="499"/>
      <c r="P151" s="499"/>
      <c r="Q151" s="499"/>
      <c r="R151" s="499"/>
      <c r="S151" s="499"/>
      <c r="T151" s="499"/>
      <c r="U151" s="499"/>
      <c r="V151" s="499"/>
      <c r="W151" s="499"/>
      <c r="X151" s="499"/>
      <c r="Y151" s="499"/>
      <c r="Z151" s="499"/>
      <c r="AA151" s="499"/>
      <c r="AB151" s="499"/>
      <c r="AC151" s="499"/>
      <c r="AD151" s="499"/>
      <c r="AE151" s="499"/>
      <c r="AF151" s="499"/>
      <c r="AG151" s="499"/>
      <c r="AH151" s="499"/>
      <c r="AI151" s="499"/>
      <c r="AJ151" s="499"/>
      <c r="AK151" s="499"/>
      <c r="AL151" s="499"/>
      <c r="AM151" s="499"/>
    </row>
    <row r="152" spans="2:39">
      <c r="B152" s="114"/>
      <c r="C152" s="499"/>
      <c r="D152" s="499"/>
      <c r="E152" s="499"/>
      <c r="F152" s="499"/>
      <c r="G152" s="499"/>
      <c r="H152" s="499"/>
      <c r="I152" s="499"/>
      <c r="J152" s="499"/>
      <c r="K152" s="499"/>
      <c r="L152" s="499"/>
      <c r="M152" s="499"/>
      <c r="N152" s="499"/>
      <c r="O152" s="499"/>
      <c r="P152" s="499"/>
      <c r="Q152" s="499"/>
      <c r="R152" s="499"/>
      <c r="S152" s="499"/>
      <c r="T152" s="499"/>
      <c r="U152" s="499"/>
      <c r="V152" s="499"/>
      <c r="W152" s="499"/>
      <c r="X152" s="499"/>
      <c r="Y152" s="499"/>
      <c r="Z152" s="499"/>
      <c r="AA152" s="499"/>
      <c r="AB152" s="499"/>
      <c r="AC152" s="499"/>
      <c r="AD152" s="499"/>
      <c r="AE152" s="499"/>
      <c r="AF152" s="499"/>
      <c r="AG152" s="499"/>
      <c r="AH152" s="499"/>
      <c r="AI152" s="499"/>
      <c r="AJ152" s="499"/>
      <c r="AK152" s="499"/>
      <c r="AL152" s="499"/>
      <c r="AM152" s="499"/>
    </row>
    <row r="153" spans="2:39">
      <c r="B153" s="114"/>
      <c r="C153" s="499"/>
      <c r="D153" s="499"/>
      <c r="E153" s="499"/>
      <c r="F153" s="499"/>
      <c r="G153" s="499"/>
      <c r="H153" s="499"/>
      <c r="I153" s="499"/>
      <c r="J153" s="499"/>
      <c r="K153" s="499"/>
      <c r="L153" s="499"/>
      <c r="M153" s="499"/>
      <c r="N153" s="499"/>
      <c r="O153" s="499"/>
      <c r="P153" s="499"/>
      <c r="Q153" s="499"/>
      <c r="R153" s="499"/>
      <c r="S153" s="499"/>
      <c r="T153" s="499"/>
      <c r="U153" s="499"/>
      <c r="V153" s="499"/>
      <c r="W153" s="499"/>
      <c r="X153" s="499"/>
      <c r="Y153" s="499"/>
      <c r="Z153" s="499"/>
      <c r="AA153" s="499"/>
      <c r="AB153" s="499"/>
      <c r="AC153" s="499"/>
      <c r="AD153" s="499"/>
      <c r="AE153" s="499"/>
      <c r="AF153" s="499"/>
      <c r="AG153" s="499"/>
      <c r="AH153" s="499"/>
      <c r="AI153" s="499"/>
      <c r="AJ153" s="499"/>
      <c r="AK153" s="499"/>
      <c r="AL153" s="499"/>
      <c r="AM153" s="499"/>
    </row>
    <row r="154" spans="2:39">
      <c r="B154" s="114"/>
      <c r="C154" s="499"/>
      <c r="D154" s="499"/>
      <c r="E154" s="499"/>
      <c r="F154" s="499"/>
      <c r="G154" s="499"/>
      <c r="H154" s="499"/>
      <c r="I154" s="499"/>
      <c r="J154" s="499"/>
      <c r="K154" s="499"/>
      <c r="L154" s="499"/>
      <c r="M154" s="499"/>
      <c r="N154" s="499"/>
      <c r="O154" s="499"/>
      <c r="P154" s="499"/>
      <c r="Q154" s="499"/>
      <c r="R154" s="499"/>
      <c r="S154" s="499"/>
      <c r="T154" s="499"/>
      <c r="U154" s="499"/>
      <c r="V154" s="499"/>
      <c r="W154" s="499"/>
      <c r="X154" s="499"/>
      <c r="Y154" s="499"/>
      <c r="Z154" s="499"/>
      <c r="AA154" s="499"/>
      <c r="AB154" s="499"/>
      <c r="AC154" s="499"/>
      <c r="AD154" s="499"/>
      <c r="AE154" s="499"/>
      <c r="AF154" s="499"/>
      <c r="AG154" s="499"/>
      <c r="AH154" s="499"/>
      <c r="AI154" s="499"/>
      <c r="AJ154" s="499"/>
      <c r="AK154" s="499"/>
      <c r="AL154" s="499"/>
      <c r="AM154" s="499"/>
    </row>
    <row r="155" spans="2:39">
      <c r="B155" s="114"/>
      <c r="C155" s="499"/>
      <c r="D155" s="499"/>
      <c r="E155" s="499"/>
      <c r="F155" s="499"/>
      <c r="G155" s="499"/>
      <c r="H155" s="499"/>
      <c r="I155" s="499"/>
      <c r="J155" s="499"/>
      <c r="K155" s="499"/>
      <c r="L155" s="499"/>
      <c r="M155" s="499"/>
      <c r="N155" s="499"/>
      <c r="O155" s="499"/>
      <c r="P155" s="499"/>
      <c r="Q155" s="499"/>
      <c r="R155" s="499"/>
      <c r="S155" s="499"/>
      <c r="T155" s="499"/>
      <c r="U155" s="499"/>
      <c r="V155" s="499"/>
      <c r="W155" s="499"/>
      <c r="X155" s="499"/>
      <c r="Y155" s="499"/>
      <c r="Z155" s="499"/>
      <c r="AA155" s="499"/>
      <c r="AB155" s="499"/>
      <c r="AC155" s="499"/>
      <c r="AD155" s="499"/>
      <c r="AE155" s="499"/>
      <c r="AF155" s="499"/>
      <c r="AG155" s="499"/>
      <c r="AH155" s="499"/>
      <c r="AI155" s="499"/>
      <c r="AJ155" s="499"/>
      <c r="AK155" s="499"/>
      <c r="AL155" s="499"/>
      <c r="AM155" s="499"/>
    </row>
    <row r="156" spans="2:39">
      <c r="B156" s="114"/>
      <c r="C156" s="499"/>
      <c r="D156" s="499"/>
      <c r="E156" s="499"/>
      <c r="F156" s="499"/>
      <c r="G156" s="499"/>
      <c r="H156" s="499"/>
      <c r="I156" s="499"/>
      <c r="J156" s="499"/>
      <c r="K156" s="499"/>
      <c r="L156" s="499"/>
      <c r="M156" s="499"/>
      <c r="N156" s="499"/>
      <c r="O156" s="499"/>
      <c r="P156" s="499"/>
      <c r="Q156" s="499"/>
      <c r="R156" s="499"/>
      <c r="S156" s="499"/>
      <c r="T156" s="499"/>
      <c r="U156" s="499"/>
      <c r="V156" s="499"/>
      <c r="W156" s="499"/>
      <c r="X156" s="499"/>
      <c r="Y156" s="499"/>
      <c r="Z156" s="499"/>
      <c r="AA156" s="499"/>
      <c r="AB156" s="499"/>
      <c r="AC156" s="499"/>
      <c r="AD156" s="499"/>
      <c r="AE156" s="499"/>
      <c r="AF156" s="499"/>
      <c r="AG156" s="499"/>
      <c r="AH156" s="499"/>
      <c r="AI156" s="499"/>
      <c r="AJ156" s="499"/>
      <c r="AK156" s="499"/>
      <c r="AL156" s="499"/>
      <c r="AM156" s="499"/>
    </row>
    <row r="157" spans="2:39">
      <c r="B157" s="114"/>
      <c r="C157" s="499"/>
      <c r="D157" s="499"/>
      <c r="E157" s="499"/>
      <c r="F157" s="499"/>
      <c r="G157" s="499"/>
      <c r="H157" s="499"/>
      <c r="I157" s="499"/>
      <c r="J157" s="499"/>
      <c r="K157" s="499"/>
      <c r="L157" s="499"/>
      <c r="M157" s="499"/>
      <c r="N157" s="499"/>
      <c r="O157" s="499"/>
      <c r="P157" s="499"/>
      <c r="Q157" s="499"/>
      <c r="R157" s="499"/>
      <c r="S157" s="499"/>
      <c r="T157" s="499"/>
      <c r="U157" s="499"/>
      <c r="V157" s="499"/>
      <c r="W157" s="499"/>
      <c r="X157" s="499"/>
      <c r="Y157" s="499"/>
      <c r="Z157" s="499"/>
      <c r="AA157" s="499"/>
      <c r="AB157" s="499"/>
      <c r="AC157" s="499"/>
      <c r="AD157" s="499"/>
      <c r="AE157" s="499"/>
      <c r="AF157" s="499"/>
      <c r="AG157" s="499"/>
      <c r="AH157" s="499"/>
      <c r="AI157" s="499"/>
      <c r="AJ157" s="499"/>
      <c r="AK157" s="499"/>
      <c r="AL157" s="499"/>
      <c r="AM157" s="499"/>
    </row>
    <row r="158" spans="2:39">
      <c r="B158" s="114"/>
      <c r="C158" s="499"/>
      <c r="D158" s="499"/>
      <c r="E158" s="499"/>
      <c r="F158" s="499"/>
      <c r="G158" s="499"/>
      <c r="H158" s="499"/>
      <c r="I158" s="499"/>
      <c r="J158" s="499"/>
      <c r="K158" s="499"/>
      <c r="L158" s="499"/>
      <c r="M158" s="499"/>
      <c r="N158" s="499"/>
      <c r="O158" s="499"/>
      <c r="P158" s="499"/>
      <c r="Q158" s="499"/>
      <c r="R158" s="499"/>
      <c r="S158" s="499"/>
      <c r="T158" s="499"/>
      <c r="U158" s="499"/>
      <c r="V158" s="499"/>
      <c r="W158" s="499"/>
      <c r="X158" s="499"/>
      <c r="Y158" s="499"/>
      <c r="Z158" s="499"/>
      <c r="AA158" s="499"/>
      <c r="AB158" s="499"/>
      <c r="AC158" s="499"/>
      <c r="AD158" s="499"/>
      <c r="AE158" s="499"/>
      <c r="AF158" s="499"/>
      <c r="AG158" s="499"/>
      <c r="AH158" s="499"/>
      <c r="AI158" s="499"/>
      <c r="AJ158" s="499"/>
      <c r="AK158" s="499"/>
      <c r="AL158" s="499"/>
      <c r="AM158" s="499"/>
    </row>
    <row r="159" spans="2:39">
      <c r="B159" s="114"/>
      <c r="C159" s="499"/>
      <c r="D159" s="499"/>
      <c r="E159" s="499"/>
      <c r="F159" s="499"/>
      <c r="G159" s="499"/>
      <c r="H159" s="499"/>
      <c r="I159" s="499"/>
      <c r="J159" s="499"/>
      <c r="K159" s="499"/>
      <c r="L159" s="499"/>
      <c r="M159" s="499"/>
      <c r="N159" s="499"/>
      <c r="O159" s="499"/>
      <c r="P159" s="499"/>
      <c r="Q159" s="499"/>
      <c r="R159" s="499"/>
      <c r="S159" s="499"/>
      <c r="T159" s="499"/>
      <c r="U159" s="499"/>
      <c r="V159" s="499"/>
      <c r="W159" s="499"/>
      <c r="X159" s="499"/>
      <c r="Y159" s="499"/>
      <c r="Z159" s="499"/>
      <c r="AA159" s="499"/>
      <c r="AB159" s="499"/>
      <c r="AC159" s="499"/>
      <c r="AD159" s="499"/>
      <c r="AE159" s="499"/>
      <c r="AF159" s="499"/>
      <c r="AG159" s="499"/>
      <c r="AH159" s="499"/>
      <c r="AI159" s="499"/>
      <c r="AJ159" s="499"/>
      <c r="AK159" s="499"/>
      <c r="AL159" s="499"/>
      <c r="AM159" s="499"/>
    </row>
    <row r="160" spans="2:39">
      <c r="B160" s="114"/>
      <c r="C160" s="499"/>
      <c r="D160" s="499"/>
      <c r="E160" s="499"/>
      <c r="F160" s="499"/>
      <c r="G160" s="499"/>
      <c r="H160" s="499"/>
      <c r="I160" s="499"/>
      <c r="J160" s="499"/>
      <c r="K160" s="499"/>
      <c r="L160" s="499"/>
      <c r="M160" s="499"/>
      <c r="N160" s="499"/>
      <c r="O160" s="499"/>
      <c r="P160" s="499"/>
      <c r="Q160" s="499"/>
      <c r="R160" s="499"/>
      <c r="S160" s="499"/>
      <c r="T160" s="499"/>
      <c r="U160" s="499"/>
      <c r="V160" s="499"/>
      <c r="W160" s="499"/>
      <c r="X160" s="499"/>
      <c r="Y160" s="499"/>
      <c r="Z160" s="499"/>
      <c r="AA160" s="499"/>
      <c r="AB160" s="499"/>
      <c r="AC160" s="499"/>
      <c r="AD160" s="499"/>
      <c r="AE160" s="499"/>
      <c r="AF160" s="499"/>
      <c r="AG160" s="499"/>
      <c r="AH160" s="499"/>
      <c r="AI160" s="499"/>
      <c r="AJ160" s="499"/>
      <c r="AK160" s="499"/>
      <c r="AL160" s="499"/>
      <c r="AM160" s="499"/>
    </row>
    <row r="161" spans="2:39">
      <c r="B161" s="114"/>
      <c r="C161" s="499"/>
      <c r="D161" s="499"/>
      <c r="E161" s="499"/>
      <c r="F161" s="499"/>
      <c r="G161" s="499"/>
      <c r="H161" s="499"/>
      <c r="I161" s="499"/>
      <c r="J161" s="499"/>
      <c r="K161" s="499"/>
      <c r="L161" s="499"/>
      <c r="M161" s="499"/>
      <c r="N161" s="499"/>
      <c r="O161" s="499"/>
      <c r="P161" s="499"/>
      <c r="Q161" s="499"/>
      <c r="R161" s="499"/>
      <c r="S161" s="499"/>
      <c r="T161" s="499"/>
      <c r="U161" s="499"/>
      <c r="V161" s="499"/>
      <c r="W161" s="499"/>
      <c r="X161" s="499"/>
      <c r="Y161" s="499"/>
      <c r="Z161" s="499"/>
      <c r="AA161" s="499"/>
      <c r="AB161" s="499"/>
      <c r="AC161" s="499"/>
      <c r="AD161" s="499"/>
      <c r="AE161" s="499"/>
      <c r="AF161" s="499"/>
      <c r="AG161" s="499"/>
      <c r="AH161" s="499"/>
      <c r="AI161" s="499"/>
      <c r="AJ161" s="499"/>
      <c r="AK161" s="499"/>
      <c r="AL161" s="499"/>
      <c r="AM161" s="499"/>
    </row>
    <row r="162" spans="2:39">
      <c r="B162" s="114"/>
      <c r="C162" s="499"/>
      <c r="D162" s="499"/>
      <c r="E162" s="499"/>
      <c r="F162" s="499"/>
      <c r="G162" s="499"/>
      <c r="H162" s="499"/>
      <c r="I162" s="499"/>
      <c r="J162" s="499"/>
      <c r="K162" s="499"/>
      <c r="L162" s="499"/>
      <c r="M162" s="499"/>
      <c r="N162" s="499"/>
      <c r="O162" s="499"/>
      <c r="P162" s="499"/>
      <c r="Q162" s="499"/>
      <c r="R162" s="499"/>
      <c r="S162" s="499"/>
      <c r="T162" s="499"/>
      <c r="U162" s="499"/>
      <c r="V162" s="499"/>
      <c r="W162" s="499"/>
      <c r="X162" s="499"/>
      <c r="Y162" s="499"/>
      <c r="Z162" s="499"/>
      <c r="AA162" s="499"/>
      <c r="AB162" s="499"/>
      <c r="AC162" s="499"/>
      <c r="AD162" s="499"/>
      <c r="AE162" s="499"/>
      <c r="AF162" s="499"/>
      <c r="AG162" s="499"/>
      <c r="AH162" s="499"/>
      <c r="AI162" s="499"/>
      <c r="AJ162" s="499"/>
      <c r="AK162" s="499"/>
      <c r="AL162" s="499"/>
      <c r="AM162" s="499"/>
    </row>
    <row r="163" spans="2:39">
      <c r="B163" s="114"/>
      <c r="C163" s="499"/>
      <c r="D163" s="499"/>
      <c r="E163" s="499"/>
      <c r="F163" s="499"/>
      <c r="G163" s="499"/>
      <c r="H163" s="499"/>
      <c r="I163" s="499"/>
      <c r="J163" s="499"/>
      <c r="K163" s="499"/>
      <c r="L163" s="499"/>
      <c r="M163" s="499"/>
      <c r="N163" s="499"/>
      <c r="O163" s="499"/>
      <c r="P163" s="499"/>
      <c r="Q163" s="499"/>
      <c r="R163" s="499"/>
      <c r="S163" s="499"/>
      <c r="T163" s="499"/>
      <c r="U163" s="499"/>
      <c r="V163" s="499"/>
      <c r="W163" s="499"/>
      <c r="X163" s="499"/>
      <c r="Y163" s="499"/>
      <c r="Z163" s="499"/>
      <c r="AA163" s="499"/>
      <c r="AB163" s="499"/>
      <c r="AC163" s="499"/>
      <c r="AD163" s="499"/>
      <c r="AE163" s="499"/>
      <c r="AF163" s="499"/>
      <c r="AG163" s="499"/>
      <c r="AH163" s="499"/>
      <c r="AI163" s="499"/>
      <c r="AJ163" s="499"/>
      <c r="AK163" s="499"/>
      <c r="AL163" s="499"/>
      <c r="AM163" s="499"/>
    </row>
    <row r="164" spans="2:39">
      <c r="B164" s="114"/>
      <c r="C164" s="499"/>
      <c r="D164" s="499"/>
      <c r="E164" s="499"/>
      <c r="F164" s="499"/>
      <c r="G164" s="499"/>
      <c r="H164" s="499"/>
      <c r="I164" s="499"/>
      <c r="J164" s="499"/>
      <c r="K164" s="499"/>
      <c r="L164" s="499"/>
      <c r="M164" s="499"/>
      <c r="N164" s="499"/>
      <c r="O164" s="499"/>
      <c r="P164" s="499"/>
      <c r="Q164" s="499"/>
      <c r="R164" s="499"/>
      <c r="S164" s="499"/>
      <c r="T164" s="499"/>
      <c r="U164" s="499"/>
      <c r="V164" s="499"/>
      <c r="W164" s="499"/>
      <c r="X164" s="499"/>
      <c r="Y164" s="499"/>
      <c r="Z164" s="499"/>
      <c r="AA164" s="499"/>
      <c r="AB164" s="499"/>
      <c r="AC164" s="499"/>
      <c r="AD164" s="499"/>
      <c r="AE164" s="499"/>
      <c r="AF164" s="499"/>
      <c r="AG164" s="499"/>
      <c r="AH164" s="499"/>
      <c r="AI164" s="499"/>
      <c r="AJ164" s="499"/>
      <c r="AK164" s="499"/>
      <c r="AL164" s="499"/>
      <c r="AM164" s="499"/>
    </row>
    <row r="165" spans="2:39">
      <c r="B165" s="114"/>
      <c r="C165" s="499"/>
      <c r="D165" s="499"/>
      <c r="E165" s="499"/>
      <c r="F165" s="499"/>
      <c r="G165" s="499"/>
      <c r="H165" s="499"/>
      <c r="I165" s="499"/>
      <c r="J165" s="499"/>
      <c r="K165" s="499"/>
      <c r="L165" s="499"/>
      <c r="M165" s="499"/>
      <c r="N165" s="499"/>
      <c r="O165" s="499"/>
      <c r="P165" s="499"/>
      <c r="Q165" s="499"/>
      <c r="R165" s="499"/>
      <c r="S165" s="499"/>
      <c r="T165" s="499"/>
      <c r="U165" s="499"/>
      <c r="V165" s="499"/>
      <c r="W165" s="499"/>
      <c r="X165" s="499"/>
      <c r="Y165" s="499"/>
      <c r="Z165" s="499"/>
      <c r="AA165" s="499"/>
      <c r="AB165" s="499"/>
      <c r="AC165" s="499"/>
      <c r="AD165" s="499"/>
      <c r="AE165" s="499"/>
      <c r="AF165" s="499"/>
      <c r="AG165" s="499"/>
      <c r="AH165" s="499"/>
      <c r="AI165" s="499"/>
      <c r="AJ165" s="499"/>
      <c r="AK165" s="499"/>
      <c r="AL165" s="499"/>
      <c r="AM165" s="499"/>
    </row>
    <row r="166" spans="2:39">
      <c r="B166" s="114"/>
      <c r="C166" s="499"/>
      <c r="D166" s="499"/>
      <c r="E166" s="499"/>
      <c r="F166" s="499"/>
      <c r="G166" s="499"/>
      <c r="H166" s="499"/>
      <c r="I166" s="499"/>
      <c r="J166" s="499"/>
      <c r="K166" s="499"/>
      <c r="L166" s="499"/>
      <c r="M166" s="499"/>
      <c r="N166" s="499"/>
      <c r="O166" s="499"/>
      <c r="P166" s="499"/>
      <c r="Q166" s="499"/>
      <c r="R166" s="499"/>
      <c r="S166" s="499"/>
      <c r="T166" s="499"/>
      <c r="U166" s="499"/>
      <c r="V166" s="499"/>
      <c r="W166" s="499"/>
      <c r="X166" s="499"/>
      <c r="Y166" s="499"/>
      <c r="Z166" s="499"/>
      <c r="AA166" s="499"/>
      <c r="AB166" s="499"/>
      <c r="AC166" s="499"/>
      <c r="AD166" s="499"/>
      <c r="AE166" s="499"/>
      <c r="AF166" s="499"/>
      <c r="AG166" s="499"/>
      <c r="AH166" s="499"/>
      <c r="AI166" s="499"/>
      <c r="AJ166" s="499"/>
      <c r="AK166" s="499"/>
      <c r="AL166" s="499"/>
      <c r="AM166" s="499"/>
    </row>
    <row r="167" spans="2:39">
      <c r="B167" s="114"/>
      <c r="C167" s="499"/>
      <c r="D167" s="499"/>
      <c r="E167" s="499"/>
      <c r="F167" s="499"/>
      <c r="G167" s="499"/>
      <c r="H167" s="499"/>
      <c r="I167" s="499"/>
      <c r="J167" s="499"/>
      <c r="K167" s="499"/>
      <c r="L167" s="499"/>
      <c r="M167" s="499"/>
      <c r="N167" s="499"/>
      <c r="O167" s="499"/>
      <c r="P167" s="499"/>
      <c r="Q167" s="499"/>
      <c r="R167" s="499"/>
      <c r="S167" s="499"/>
      <c r="T167" s="499"/>
      <c r="U167" s="499"/>
      <c r="V167" s="499"/>
      <c r="W167" s="499"/>
      <c r="X167" s="499"/>
      <c r="Y167" s="499"/>
      <c r="Z167" s="499"/>
      <c r="AA167" s="499"/>
      <c r="AB167" s="499"/>
      <c r="AC167" s="499"/>
      <c r="AD167" s="499"/>
      <c r="AE167" s="499"/>
      <c r="AF167" s="499"/>
      <c r="AG167" s="499"/>
      <c r="AH167" s="499"/>
      <c r="AI167" s="499"/>
      <c r="AJ167" s="499"/>
      <c r="AK167" s="499"/>
      <c r="AL167" s="499"/>
      <c r="AM167" s="499"/>
    </row>
    <row r="168" spans="2:39">
      <c r="B168" s="114"/>
      <c r="C168" s="499"/>
      <c r="D168" s="499"/>
      <c r="E168" s="499"/>
      <c r="F168" s="499"/>
      <c r="G168" s="499"/>
      <c r="H168" s="499"/>
      <c r="I168" s="499"/>
      <c r="J168" s="499"/>
      <c r="K168" s="499"/>
      <c r="L168" s="499"/>
      <c r="M168" s="499"/>
      <c r="N168" s="499"/>
      <c r="O168" s="499"/>
      <c r="P168" s="499"/>
      <c r="Q168" s="499"/>
      <c r="R168" s="499"/>
      <c r="S168" s="499"/>
      <c r="T168" s="499"/>
      <c r="U168" s="499"/>
      <c r="V168" s="499"/>
      <c r="W168" s="499"/>
      <c r="X168" s="499"/>
      <c r="Y168" s="499"/>
      <c r="Z168" s="499"/>
      <c r="AA168" s="499"/>
      <c r="AB168" s="499"/>
      <c r="AC168" s="499"/>
      <c r="AD168" s="499"/>
      <c r="AE168" s="499"/>
      <c r="AF168" s="499"/>
      <c r="AG168" s="499"/>
      <c r="AH168" s="499"/>
      <c r="AI168" s="499"/>
      <c r="AJ168" s="499"/>
      <c r="AK168" s="499"/>
      <c r="AL168" s="499"/>
      <c r="AM168" s="499"/>
    </row>
    <row r="169" spans="2:39">
      <c r="B169" s="114"/>
      <c r="C169" s="499"/>
      <c r="D169" s="499"/>
      <c r="E169" s="499"/>
      <c r="F169" s="499"/>
      <c r="G169" s="499"/>
      <c r="H169" s="499"/>
      <c r="I169" s="499"/>
      <c r="J169" s="499"/>
      <c r="K169" s="499"/>
      <c r="L169" s="499"/>
      <c r="M169" s="499"/>
      <c r="N169" s="499"/>
      <c r="O169" s="499"/>
      <c r="P169" s="499"/>
      <c r="Q169" s="499"/>
      <c r="R169" s="499"/>
      <c r="S169" s="499"/>
      <c r="T169" s="499"/>
      <c r="U169" s="499"/>
      <c r="V169" s="499"/>
      <c r="W169" s="499"/>
      <c r="X169" s="499"/>
      <c r="Y169" s="499"/>
      <c r="Z169" s="499"/>
      <c r="AA169" s="499"/>
      <c r="AB169" s="499"/>
      <c r="AC169" s="499"/>
      <c r="AD169" s="499"/>
      <c r="AE169" s="499"/>
      <c r="AF169" s="499"/>
      <c r="AG169" s="499"/>
      <c r="AH169" s="499"/>
      <c r="AI169" s="499"/>
      <c r="AJ169" s="499"/>
      <c r="AK169" s="499"/>
      <c r="AL169" s="499"/>
      <c r="AM169" s="499"/>
    </row>
    <row r="170" spans="2:39">
      <c r="B170" s="114"/>
      <c r="C170" s="499"/>
      <c r="D170" s="499"/>
      <c r="E170" s="499"/>
      <c r="F170" s="499"/>
      <c r="G170" s="499"/>
      <c r="H170" s="499"/>
      <c r="I170" s="499"/>
      <c r="J170" s="499"/>
      <c r="K170" s="499"/>
      <c r="L170" s="499"/>
      <c r="M170" s="499"/>
      <c r="N170" s="499"/>
      <c r="O170" s="499"/>
      <c r="P170" s="499"/>
      <c r="Q170" s="499"/>
      <c r="R170" s="499"/>
      <c r="S170" s="499"/>
      <c r="T170" s="499"/>
      <c r="U170" s="499"/>
      <c r="V170" s="499"/>
      <c r="W170" s="499"/>
      <c r="X170" s="499"/>
      <c r="Y170" s="499"/>
      <c r="Z170" s="499"/>
      <c r="AA170" s="499"/>
      <c r="AB170" s="499"/>
      <c r="AC170" s="499"/>
      <c r="AD170" s="499"/>
      <c r="AE170" s="499"/>
      <c r="AF170" s="499"/>
      <c r="AG170" s="499"/>
      <c r="AH170" s="499"/>
      <c r="AI170" s="499"/>
      <c r="AJ170" s="499"/>
      <c r="AK170" s="499"/>
      <c r="AL170" s="499"/>
      <c r="AM170" s="499"/>
    </row>
    <row r="171" spans="2:39">
      <c r="B171" s="114"/>
      <c r="C171" s="499"/>
      <c r="D171" s="499"/>
      <c r="E171" s="499"/>
      <c r="F171" s="499"/>
      <c r="G171" s="499"/>
      <c r="H171" s="499"/>
      <c r="I171" s="499"/>
      <c r="J171" s="499"/>
      <c r="K171" s="499"/>
      <c r="L171" s="499"/>
      <c r="M171" s="499"/>
      <c r="N171" s="499"/>
      <c r="O171" s="499"/>
      <c r="P171" s="499"/>
      <c r="Q171" s="499"/>
      <c r="R171" s="499"/>
      <c r="S171" s="499"/>
      <c r="T171" s="499"/>
      <c r="U171" s="499"/>
      <c r="V171" s="499"/>
      <c r="W171" s="499"/>
      <c r="X171" s="499"/>
      <c r="Y171" s="499"/>
      <c r="Z171" s="499"/>
      <c r="AA171" s="499"/>
      <c r="AB171" s="499"/>
      <c r="AC171" s="499"/>
      <c r="AD171" s="499"/>
      <c r="AE171" s="499"/>
      <c r="AF171" s="499"/>
      <c r="AG171" s="499"/>
      <c r="AH171" s="499"/>
      <c r="AI171" s="499"/>
      <c r="AJ171" s="499"/>
      <c r="AK171" s="499"/>
      <c r="AL171" s="499"/>
      <c r="AM171" s="499"/>
    </row>
  </sheetData>
  <sheetProtection formatCells="0" formatColumns="0" formatRows="0" insertColumns="0" insertRows="0" deleteColumns="0" deleteRows="0" selectLockedCells="1"/>
  <mergeCells count="201">
    <mergeCell ref="J6:AM6"/>
    <mergeCell ref="J7:AM7"/>
    <mergeCell ref="J8:AM8"/>
    <mergeCell ref="J9:AM9"/>
    <mergeCell ref="A1:AM1"/>
    <mergeCell ref="A2:AM2"/>
    <mergeCell ref="A3:AM3"/>
    <mergeCell ref="B32:AM32"/>
    <mergeCell ref="P33:R33"/>
    <mergeCell ref="Y33:AB33"/>
    <mergeCell ref="AG33:AL33"/>
    <mergeCell ref="J12:AM12"/>
    <mergeCell ref="J13:AM13"/>
    <mergeCell ref="J14:AM14"/>
    <mergeCell ref="J15:AM15"/>
    <mergeCell ref="J16:AM16"/>
    <mergeCell ref="J25:AM25"/>
    <mergeCell ref="J26:AM26"/>
    <mergeCell ref="J27:AM27"/>
    <mergeCell ref="J28:AM28"/>
    <mergeCell ref="J29:AM29"/>
    <mergeCell ref="K35:AM35"/>
    <mergeCell ref="J10:AM10"/>
    <mergeCell ref="J19:AM19"/>
    <mergeCell ref="J20:AM20"/>
    <mergeCell ref="J21:AM21"/>
    <mergeCell ref="J22:AM22"/>
    <mergeCell ref="J23:AM23"/>
    <mergeCell ref="K40:AM40"/>
    <mergeCell ref="K41:AM41"/>
    <mergeCell ref="K36:AM36"/>
    <mergeCell ref="K37:AM37"/>
    <mergeCell ref="M38:O38"/>
    <mergeCell ref="X38:AA38"/>
    <mergeCell ref="AG38:AL38"/>
    <mergeCell ref="K39:AM39"/>
    <mergeCell ref="AG34:AL34"/>
    <mergeCell ref="U57:AB57"/>
    <mergeCell ref="AE57:AJ57"/>
    <mergeCell ref="A53:AM53"/>
    <mergeCell ref="A54:AM54"/>
    <mergeCell ref="B43:AM43"/>
    <mergeCell ref="P44:R44"/>
    <mergeCell ref="Y44:AB44"/>
    <mergeCell ref="AG44:AL44"/>
    <mergeCell ref="AG45:AL45"/>
    <mergeCell ref="K46:AM46"/>
    <mergeCell ref="K47:AM47"/>
    <mergeCell ref="K48:AM48"/>
    <mergeCell ref="M49:O49"/>
    <mergeCell ref="X49:AA49"/>
    <mergeCell ref="AG49:AL49"/>
    <mergeCell ref="K50:AM50"/>
    <mergeCell ref="K51:AM51"/>
    <mergeCell ref="K52:AM52"/>
    <mergeCell ref="U59:AB59"/>
    <mergeCell ref="AE59:AJ59"/>
    <mergeCell ref="U55:AB55"/>
    <mergeCell ref="AE55:AK55"/>
    <mergeCell ref="N56:P56"/>
    <mergeCell ref="U56:AB56"/>
    <mergeCell ref="AE56:AJ56"/>
    <mergeCell ref="AE65:AJ65"/>
    <mergeCell ref="N62:P62"/>
    <mergeCell ref="U62:AB62"/>
    <mergeCell ref="AE62:AJ62"/>
    <mergeCell ref="U63:AB63"/>
    <mergeCell ref="AE63:AJ63"/>
    <mergeCell ref="N60:P60"/>
    <mergeCell ref="U60:AB60"/>
    <mergeCell ref="AE60:AJ60"/>
    <mergeCell ref="U61:AB61"/>
    <mergeCell ref="AE61:AJ61"/>
    <mergeCell ref="N58:P58"/>
    <mergeCell ref="U58:AB58"/>
    <mergeCell ref="AE58:AJ58"/>
    <mergeCell ref="N64:P64"/>
    <mergeCell ref="U64:AB64"/>
    <mergeCell ref="AE64:AJ64"/>
    <mergeCell ref="N78:P78"/>
    <mergeCell ref="U78:AB78"/>
    <mergeCell ref="AE78:AJ78"/>
    <mergeCell ref="N92:P92"/>
    <mergeCell ref="U92:AB92"/>
    <mergeCell ref="AE92:AJ92"/>
    <mergeCell ref="U93:AB93"/>
    <mergeCell ref="AE93:AJ93"/>
    <mergeCell ref="N94:P94"/>
    <mergeCell ref="U94:AB94"/>
    <mergeCell ref="AE94:AJ94"/>
    <mergeCell ref="U91:AB91"/>
    <mergeCell ref="AE91:AJ91"/>
    <mergeCell ref="AE80:AJ80"/>
    <mergeCell ref="AE83:AJ83"/>
    <mergeCell ref="N84:P84"/>
    <mergeCell ref="U84:AB84"/>
    <mergeCell ref="AE84:AJ84"/>
    <mergeCell ref="U85:AB85"/>
    <mergeCell ref="AE85:AJ85"/>
    <mergeCell ref="N82:P82"/>
    <mergeCell ref="U82:AB82"/>
    <mergeCell ref="U81:AB81"/>
    <mergeCell ref="AE81:AJ81"/>
    <mergeCell ref="C146:AM146"/>
    <mergeCell ref="C147:AM147"/>
    <mergeCell ref="U106:AB106"/>
    <mergeCell ref="AE106:AJ106"/>
    <mergeCell ref="U97:AB97"/>
    <mergeCell ref="AE97:AJ97"/>
    <mergeCell ref="U98:AB98"/>
    <mergeCell ref="AE98:AJ98"/>
    <mergeCell ref="U99:AB99"/>
    <mergeCell ref="AE99:AJ99"/>
    <mergeCell ref="U104:AB104"/>
    <mergeCell ref="AE104:AJ104"/>
    <mergeCell ref="U105:AB105"/>
    <mergeCell ref="AE105:AJ105"/>
    <mergeCell ref="U102:AB102"/>
    <mergeCell ref="AE102:AJ102"/>
    <mergeCell ref="U103:AB103"/>
    <mergeCell ref="AE103:AJ103"/>
    <mergeCell ref="U101:AB101"/>
    <mergeCell ref="AE101:AJ101"/>
    <mergeCell ref="U100:AB100"/>
    <mergeCell ref="AE100:AJ100"/>
    <mergeCell ref="C154:AM154"/>
    <mergeCell ref="C155:AM155"/>
    <mergeCell ref="C156:AM156"/>
    <mergeCell ref="C157:AM157"/>
    <mergeCell ref="C158:AM158"/>
    <mergeCell ref="C159:AM159"/>
    <mergeCell ref="C148:AM148"/>
    <mergeCell ref="C149:AM149"/>
    <mergeCell ref="C150:AM150"/>
    <mergeCell ref="C151:AM151"/>
    <mergeCell ref="C152:AM152"/>
    <mergeCell ref="C153:AM153"/>
    <mergeCell ref="C166:AM166"/>
    <mergeCell ref="C167:AM167"/>
    <mergeCell ref="C168:AM168"/>
    <mergeCell ref="C169:AM169"/>
    <mergeCell ref="C170:AM170"/>
    <mergeCell ref="C171:AM171"/>
    <mergeCell ref="C160:AM160"/>
    <mergeCell ref="C161:AM161"/>
    <mergeCell ref="C162:AM162"/>
    <mergeCell ref="C163:AM163"/>
    <mergeCell ref="C164:AM164"/>
    <mergeCell ref="C165:AM165"/>
    <mergeCell ref="U77:AB77"/>
    <mergeCell ref="AE77:AJ77"/>
    <mergeCell ref="U69:AB69"/>
    <mergeCell ref="AE69:AJ69"/>
    <mergeCell ref="N70:P70"/>
    <mergeCell ref="U70:AB70"/>
    <mergeCell ref="N76:P76"/>
    <mergeCell ref="U76:AB76"/>
    <mergeCell ref="AE76:AJ76"/>
    <mergeCell ref="U73:AB73"/>
    <mergeCell ref="AE73:AJ73"/>
    <mergeCell ref="N74:P74"/>
    <mergeCell ref="U74:AB74"/>
    <mergeCell ref="AE74:AJ74"/>
    <mergeCell ref="AE70:AJ70"/>
    <mergeCell ref="U71:AB71"/>
    <mergeCell ref="AE71:AJ71"/>
    <mergeCell ref="N72:P72"/>
    <mergeCell ref="N90:P90"/>
    <mergeCell ref="U90:AB90"/>
    <mergeCell ref="AE90:AJ90"/>
    <mergeCell ref="U89:AB89"/>
    <mergeCell ref="AE89:AJ89"/>
    <mergeCell ref="U65:AB65"/>
    <mergeCell ref="U95:AB95"/>
    <mergeCell ref="AE95:AJ95"/>
    <mergeCell ref="U67:AB67"/>
    <mergeCell ref="AE67:AJ67"/>
    <mergeCell ref="N68:P68"/>
    <mergeCell ref="U68:AB68"/>
    <mergeCell ref="AE68:AJ68"/>
    <mergeCell ref="U75:AB75"/>
    <mergeCell ref="AE75:AJ75"/>
    <mergeCell ref="U79:AB79"/>
    <mergeCell ref="AE79:AJ79"/>
    <mergeCell ref="U72:AB72"/>
    <mergeCell ref="AE72:AJ72"/>
    <mergeCell ref="N80:P80"/>
    <mergeCell ref="U80:AB80"/>
    <mergeCell ref="N66:P66"/>
    <mergeCell ref="U66:AB66"/>
    <mergeCell ref="AE66:AJ66"/>
    <mergeCell ref="AE82:AJ82"/>
    <mergeCell ref="U83:AB83"/>
    <mergeCell ref="N88:P88"/>
    <mergeCell ref="U88:AB88"/>
    <mergeCell ref="AE88:AJ88"/>
    <mergeCell ref="N86:P86"/>
    <mergeCell ref="U86:AB86"/>
    <mergeCell ref="AE86:AJ86"/>
    <mergeCell ref="U87:AB87"/>
    <mergeCell ref="AE87:AJ87"/>
  </mergeCells>
  <phoneticPr fontId="2"/>
  <conditionalFormatting sqref="AO4:AO52">
    <cfRule type="expression" dxfId="1" priority="14" stopIfTrue="1">
      <formula>AO4="NG"</formula>
    </cfRule>
  </conditionalFormatting>
  <conditionalFormatting sqref="AO55:AO107">
    <cfRule type="expression" dxfId="0" priority="1" stopIfTrue="1">
      <formula>AO55="NG"</formula>
    </cfRule>
  </conditionalFormatting>
  <dataValidations count="1">
    <dataValidation type="list" allowBlank="1" showInputMessage="1" showErrorMessage="1" sqref="P33:R33 M38:O38 P44:R44 M49:O49" xr:uid="{C3F6716F-3102-4A32-A3A7-B15BAC609D6A}">
      <formula1>$AZ$1:$AZ$3</formula1>
    </dataValidation>
  </dataValidations>
  <printOptions horizontalCentered="1"/>
  <pageMargins left="0.39370078740157483" right="0.39370078740157483" top="0" bottom="0" header="0" footer="0"/>
  <pageSetup paperSize="9" orientation="portrait" blackAndWhite="1" r:id="rId1"/>
  <headerFooter alignWithMargins="0">
    <oddFooter>&amp;C建-&amp;P</oddFooter>
  </headerFooter>
  <rowBreaks count="1" manualBreakCount="1">
    <brk id="52" max="3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768A-2CC3-4A0A-9CE5-8CDA68B5A31A}">
  <sheetPr codeName="Sheet7">
    <tabColor rgb="FF00B0F0"/>
  </sheetPr>
  <dimension ref="A1:RW2"/>
  <sheetViews>
    <sheetView zoomScale="85" zoomScaleNormal="85" workbookViewId="0">
      <selection activeCell="N44" sqref="N44"/>
    </sheetView>
  </sheetViews>
  <sheetFormatPr defaultColWidth="10.625" defaultRowHeight="13.5"/>
  <cols>
    <col min="80" max="141" width="10.625" style="329"/>
  </cols>
  <sheetData>
    <row r="1" spans="1:491" s="231" customFormat="1">
      <c r="A1" s="231" t="s">
        <v>1074</v>
      </c>
      <c r="B1" s="231" t="s">
        <v>701</v>
      </c>
      <c r="C1" s="233" t="s">
        <v>791</v>
      </c>
      <c r="D1" s="233" t="s">
        <v>792</v>
      </c>
      <c r="E1" s="233" t="s">
        <v>793</v>
      </c>
      <c r="F1" s="233" t="s">
        <v>794</v>
      </c>
      <c r="G1" s="233" t="s">
        <v>795</v>
      </c>
      <c r="H1" s="231" t="s">
        <v>796</v>
      </c>
      <c r="I1" s="231" t="s">
        <v>797</v>
      </c>
      <c r="J1" s="231" t="s">
        <v>798</v>
      </c>
      <c r="K1" s="235" t="s">
        <v>799</v>
      </c>
      <c r="L1" s="231" t="s">
        <v>800</v>
      </c>
      <c r="M1" s="234" t="s">
        <v>801</v>
      </c>
      <c r="N1" s="231" t="s">
        <v>802</v>
      </c>
      <c r="O1" s="231" t="s">
        <v>803</v>
      </c>
      <c r="P1" s="235" t="s">
        <v>804</v>
      </c>
      <c r="Q1" s="231" t="s">
        <v>805</v>
      </c>
      <c r="R1" s="231" t="s">
        <v>806</v>
      </c>
      <c r="S1" s="234" t="s">
        <v>1075</v>
      </c>
      <c r="T1" s="231" t="s">
        <v>807</v>
      </c>
      <c r="U1" s="231" t="s">
        <v>808</v>
      </c>
      <c r="V1" s="231" t="s">
        <v>809</v>
      </c>
      <c r="W1" s="231" t="s">
        <v>810</v>
      </c>
      <c r="X1" s="231" t="s">
        <v>811</v>
      </c>
      <c r="Y1" s="235" t="s">
        <v>812</v>
      </c>
      <c r="Z1" s="231" t="s">
        <v>813</v>
      </c>
      <c r="AA1" s="231" t="s">
        <v>814</v>
      </c>
      <c r="AB1" s="231" t="s">
        <v>815</v>
      </c>
      <c r="AC1" s="231" t="s">
        <v>816</v>
      </c>
      <c r="AD1" s="231" t="s">
        <v>817</v>
      </c>
      <c r="AE1" s="231" t="s">
        <v>818</v>
      </c>
      <c r="AF1" s="231" t="s">
        <v>819</v>
      </c>
      <c r="AG1" s="231" t="s">
        <v>820</v>
      </c>
      <c r="AH1" s="233" t="s">
        <v>821</v>
      </c>
      <c r="AI1" s="233" t="s">
        <v>822</v>
      </c>
      <c r="AJ1" s="233" t="s">
        <v>823</v>
      </c>
      <c r="AK1" s="233" t="s">
        <v>824</v>
      </c>
      <c r="AL1" s="233" t="s">
        <v>825</v>
      </c>
      <c r="AM1" s="233" t="s">
        <v>826</v>
      </c>
      <c r="AN1" s="233" t="s">
        <v>827</v>
      </c>
      <c r="AO1" s="233" t="s">
        <v>828</v>
      </c>
      <c r="AP1" s="233" t="s">
        <v>829</v>
      </c>
      <c r="AQ1" s="233" t="s">
        <v>830</v>
      </c>
      <c r="AR1" s="233" t="s">
        <v>831</v>
      </c>
      <c r="AS1" s="233" t="s">
        <v>832</v>
      </c>
      <c r="AT1" s="233" t="s">
        <v>833</v>
      </c>
      <c r="AU1" s="236" t="s">
        <v>834</v>
      </c>
      <c r="AV1" s="236" t="s">
        <v>835</v>
      </c>
      <c r="AW1" s="236" t="s">
        <v>836</v>
      </c>
      <c r="AX1" s="234" t="s">
        <v>837</v>
      </c>
      <c r="AY1" s="234" t="s">
        <v>838</v>
      </c>
      <c r="AZ1" s="234" t="s">
        <v>839</v>
      </c>
      <c r="BA1" s="234" t="s">
        <v>840</v>
      </c>
      <c r="BB1" s="231" t="s">
        <v>841</v>
      </c>
      <c r="BC1" s="231" t="s">
        <v>842</v>
      </c>
      <c r="BD1" s="231" t="s">
        <v>843</v>
      </c>
      <c r="BE1" s="231" t="s">
        <v>844</v>
      </c>
      <c r="BF1" s="231" t="s">
        <v>845</v>
      </c>
      <c r="BG1" s="231" t="s">
        <v>846</v>
      </c>
      <c r="BH1" s="231" t="s">
        <v>847</v>
      </c>
      <c r="BI1" s="231" t="s">
        <v>848</v>
      </c>
      <c r="BJ1" s="231" t="s">
        <v>849</v>
      </c>
      <c r="BK1" s="233" t="s">
        <v>850</v>
      </c>
      <c r="BL1" s="233" t="s">
        <v>851</v>
      </c>
      <c r="BM1" s="233" t="s">
        <v>852</v>
      </c>
      <c r="BN1" s="233" t="s">
        <v>853</v>
      </c>
      <c r="BO1" s="233" t="s">
        <v>854</v>
      </c>
      <c r="BP1" s="233" t="s">
        <v>855</v>
      </c>
      <c r="BQ1" s="233" t="s">
        <v>856</v>
      </c>
      <c r="BR1" s="233" t="s">
        <v>857</v>
      </c>
      <c r="BS1" s="233" t="s">
        <v>858</v>
      </c>
      <c r="BT1" s="233" t="s">
        <v>859</v>
      </c>
      <c r="BU1" s="233" t="s">
        <v>860</v>
      </c>
      <c r="BV1" s="233" t="s">
        <v>861</v>
      </c>
      <c r="BW1" s="233" t="s">
        <v>862</v>
      </c>
      <c r="BX1" s="233" t="s">
        <v>863</v>
      </c>
      <c r="BY1" s="233" t="s">
        <v>864</v>
      </c>
      <c r="BZ1" s="233" t="s">
        <v>865</v>
      </c>
      <c r="CA1" s="233" t="s">
        <v>866</v>
      </c>
      <c r="CB1" s="328" t="s">
        <v>1084</v>
      </c>
      <c r="CC1" s="328" t="s">
        <v>1085</v>
      </c>
      <c r="CD1" s="328" t="s">
        <v>1086</v>
      </c>
      <c r="CE1" s="336" t="s">
        <v>1087</v>
      </c>
      <c r="CF1" s="328" t="s">
        <v>1088</v>
      </c>
      <c r="CG1" s="328" t="s">
        <v>1089</v>
      </c>
      <c r="CH1" s="328" t="s">
        <v>1081</v>
      </c>
      <c r="CI1" s="328" t="s">
        <v>1082</v>
      </c>
      <c r="CJ1" s="328" t="s">
        <v>1083</v>
      </c>
      <c r="CK1" s="336" t="s">
        <v>1090</v>
      </c>
      <c r="CL1" s="328" t="s">
        <v>1091</v>
      </c>
      <c r="CM1" s="328" t="s">
        <v>1092</v>
      </c>
      <c r="CN1" s="328" t="s">
        <v>1093</v>
      </c>
      <c r="CO1" s="328" t="s">
        <v>1094</v>
      </c>
      <c r="CP1" s="328" t="s">
        <v>1095</v>
      </c>
      <c r="CQ1" s="336" t="s">
        <v>1096</v>
      </c>
      <c r="CR1" s="328" t="s">
        <v>1097</v>
      </c>
      <c r="CS1" s="328" t="s">
        <v>1098</v>
      </c>
      <c r="CT1" s="328" t="s">
        <v>1099</v>
      </c>
      <c r="CU1" s="328" t="s">
        <v>1100</v>
      </c>
      <c r="CV1" s="328" t="s">
        <v>1101</v>
      </c>
      <c r="CW1" s="336" t="s">
        <v>1102</v>
      </c>
      <c r="CX1" s="328" t="s">
        <v>1103</v>
      </c>
      <c r="CY1" s="328" t="s">
        <v>1104</v>
      </c>
      <c r="CZ1" s="328" t="s">
        <v>1105</v>
      </c>
      <c r="DA1" s="328" t="s">
        <v>1106</v>
      </c>
      <c r="DB1" s="328" t="s">
        <v>1107</v>
      </c>
      <c r="DC1" s="336" t="s">
        <v>1108</v>
      </c>
      <c r="DD1" s="328" t="s">
        <v>1109</v>
      </c>
      <c r="DE1" s="328" t="s">
        <v>1110</v>
      </c>
      <c r="DF1" s="328" t="s">
        <v>1111</v>
      </c>
      <c r="DG1" s="328" t="s">
        <v>1112</v>
      </c>
      <c r="DH1" s="328" t="s">
        <v>1113</v>
      </c>
      <c r="DI1" s="336" t="s">
        <v>1114</v>
      </c>
      <c r="DJ1" s="328" t="s">
        <v>1115</v>
      </c>
      <c r="DK1" s="328" t="s">
        <v>1116</v>
      </c>
      <c r="DL1" s="328" t="s">
        <v>1117</v>
      </c>
      <c r="DM1" s="328" t="s">
        <v>1118</v>
      </c>
      <c r="DN1" s="328" t="s">
        <v>1119</v>
      </c>
      <c r="DO1" s="336" t="s">
        <v>1120</v>
      </c>
      <c r="DP1" s="328" t="s">
        <v>1121</v>
      </c>
      <c r="DQ1" s="328" t="s">
        <v>1122</v>
      </c>
      <c r="DR1" s="328" t="s">
        <v>1123</v>
      </c>
      <c r="DS1" s="328" t="s">
        <v>1124</v>
      </c>
      <c r="DT1" s="328" t="s">
        <v>1125</v>
      </c>
      <c r="DU1" s="336" t="s">
        <v>1126</v>
      </c>
      <c r="DV1" s="328" t="s">
        <v>1127</v>
      </c>
      <c r="DW1" s="328" t="s">
        <v>1128</v>
      </c>
      <c r="DX1" s="328" t="s">
        <v>1129</v>
      </c>
      <c r="DY1" s="328" t="s">
        <v>1130</v>
      </c>
      <c r="DZ1" s="328" t="s">
        <v>1131</v>
      </c>
      <c r="EA1" s="336" t="s">
        <v>1132</v>
      </c>
      <c r="EB1" s="328" t="s">
        <v>1133</v>
      </c>
      <c r="EC1" s="328" t="s">
        <v>1134</v>
      </c>
      <c r="ED1" s="328" t="s">
        <v>1256</v>
      </c>
      <c r="EE1" s="328" t="s">
        <v>1255</v>
      </c>
      <c r="EF1" s="328" t="s">
        <v>1258</v>
      </c>
      <c r="EG1" s="328" t="s">
        <v>1257</v>
      </c>
      <c r="EH1" s="328" t="s">
        <v>1260</v>
      </c>
      <c r="EI1" s="328" t="s">
        <v>1259</v>
      </c>
      <c r="EJ1" s="328" t="s">
        <v>1262</v>
      </c>
      <c r="EK1" s="328" t="s">
        <v>1261</v>
      </c>
      <c r="EL1" s="233" t="s">
        <v>867</v>
      </c>
      <c r="EM1" s="233" t="s">
        <v>868</v>
      </c>
      <c r="EN1" s="233" t="s">
        <v>869</v>
      </c>
      <c r="EO1" s="233" t="s">
        <v>870</v>
      </c>
      <c r="EP1" s="233" t="s">
        <v>871</v>
      </c>
      <c r="EQ1" s="233" t="s">
        <v>872</v>
      </c>
      <c r="ER1" s="233" t="s">
        <v>873</v>
      </c>
      <c r="ES1" s="233" t="s">
        <v>874</v>
      </c>
      <c r="ET1" s="233" t="s">
        <v>875</v>
      </c>
      <c r="EU1" s="233" t="s">
        <v>876</v>
      </c>
      <c r="EV1" s="233" t="s">
        <v>877</v>
      </c>
      <c r="EW1" s="233" t="s">
        <v>878</v>
      </c>
      <c r="EX1" s="233" t="s">
        <v>879</v>
      </c>
      <c r="EY1" s="233" t="s">
        <v>880</v>
      </c>
      <c r="EZ1" s="233" t="s">
        <v>881</v>
      </c>
      <c r="FA1" s="233" t="s">
        <v>882</v>
      </c>
      <c r="FB1" s="233" t="s">
        <v>883</v>
      </c>
      <c r="FC1" s="233" t="s">
        <v>884</v>
      </c>
      <c r="FD1" s="233" t="s">
        <v>885</v>
      </c>
      <c r="FE1" s="233" t="s">
        <v>886</v>
      </c>
      <c r="FF1" s="233" t="s">
        <v>887</v>
      </c>
      <c r="FG1" s="233" t="s">
        <v>888</v>
      </c>
      <c r="FH1" s="233" t="s">
        <v>889</v>
      </c>
      <c r="FI1" s="233" t="s">
        <v>890</v>
      </c>
      <c r="FJ1" s="233" t="s">
        <v>891</v>
      </c>
      <c r="FK1" s="233" t="s">
        <v>892</v>
      </c>
      <c r="FL1" s="233" t="s">
        <v>893</v>
      </c>
      <c r="FM1" s="233" t="s">
        <v>894</v>
      </c>
      <c r="FN1" s="233" t="s">
        <v>895</v>
      </c>
      <c r="FO1" s="233" t="s">
        <v>896</v>
      </c>
      <c r="FP1" s="233" t="s">
        <v>897</v>
      </c>
      <c r="FQ1" s="233" t="s">
        <v>898</v>
      </c>
      <c r="FR1" s="233" t="s">
        <v>899</v>
      </c>
      <c r="FS1" s="233" t="s">
        <v>900</v>
      </c>
      <c r="FT1" s="233" t="s">
        <v>901</v>
      </c>
      <c r="FU1" s="233" t="s">
        <v>902</v>
      </c>
      <c r="FV1" s="233" t="s">
        <v>903</v>
      </c>
      <c r="FW1" s="233" t="s">
        <v>904</v>
      </c>
      <c r="FX1" s="233" t="s">
        <v>905</v>
      </c>
      <c r="FY1" s="233" t="s">
        <v>906</v>
      </c>
      <c r="FZ1" s="233" t="s">
        <v>907</v>
      </c>
      <c r="GA1" s="233" t="s">
        <v>908</v>
      </c>
      <c r="GB1" s="233" t="s">
        <v>909</v>
      </c>
      <c r="GC1" s="233" t="s">
        <v>910</v>
      </c>
      <c r="GD1" s="233" t="s">
        <v>911</v>
      </c>
      <c r="GE1" s="233" t="s">
        <v>912</v>
      </c>
      <c r="GF1" s="233" t="s">
        <v>913</v>
      </c>
      <c r="GG1" s="233" t="s">
        <v>914</v>
      </c>
      <c r="GH1" s="233" t="s">
        <v>915</v>
      </c>
      <c r="GI1" s="233" t="s">
        <v>916</v>
      </c>
      <c r="GJ1" s="233" t="s">
        <v>917</v>
      </c>
      <c r="GK1" s="233" t="s">
        <v>918</v>
      </c>
      <c r="GL1" s="233" t="s">
        <v>919</v>
      </c>
      <c r="GM1" s="233" t="s">
        <v>920</v>
      </c>
      <c r="GN1" s="231" t="s">
        <v>921</v>
      </c>
      <c r="GO1" s="231" t="s">
        <v>922</v>
      </c>
      <c r="GP1" s="233" t="s">
        <v>923</v>
      </c>
      <c r="GQ1" s="233" t="s">
        <v>924</v>
      </c>
      <c r="GR1" s="233" t="s">
        <v>925</v>
      </c>
      <c r="GS1" s="233" t="s">
        <v>926</v>
      </c>
      <c r="GT1" s="233" t="s">
        <v>927</v>
      </c>
      <c r="GU1" s="233" t="s">
        <v>928</v>
      </c>
      <c r="GV1" s="233" t="s">
        <v>929</v>
      </c>
      <c r="GW1" s="231" t="s">
        <v>930</v>
      </c>
      <c r="GX1" s="231" t="s">
        <v>931</v>
      </c>
      <c r="GY1" s="231" t="s">
        <v>932</v>
      </c>
      <c r="GZ1" s="231" t="s">
        <v>933</v>
      </c>
      <c r="HA1" s="233" t="s">
        <v>934</v>
      </c>
      <c r="HB1" s="233" t="s">
        <v>935</v>
      </c>
      <c r="HC1" s="233" t="s">
        <v>936</v>
      </c>
      <c r="HD1" s="233" t="s">
        <v>937</v>
      </c>
      <c r="HE1" s="233" t="s">
        <v>938</v>
      </c>
      <c r="HF1" s="233" t="s">
        <v>939</v>
      </c>
      <c r="HG1" s="233" t="s">
        <v>940</v>
      </c>
      <c r="HH1" s="233" t="s">
        <v>941</v>
      </c>
      <c r="HI1" s="233" t="s">
        <v>942</v>
      </c>
      <c r="HJ1" s="233" t="s">
        <v>943</v>
      </c>
      <c r="HK1" s="233" t="s">
        <v>944</v>
      </c>
      <c r="HL1" s="233" t="s">
        <v>945</v>
      </c>
      <c r="HM1" s="233" t="s">
        <v>946</v>
      </c>
      <c r="HN1" s="233" t="s">
        <v>947</v>
      </c>
      <c r="HO1" s="233" t="s">
        <v>948</v>
      </c>
      <c r="HP1" s="233" t="s">
        <v>949</v>
      </c>
      <c r="HQ1" s="233" t="s">
        <v>950</v>
      </c>
      <c r="HR1" s="233" t="s">
        <v>951</v>
      </c>
      <c r="HS1" s="233" t="s">
        <v>952</v>
      </c>
      <c r="HT1" s="233" t="s">
        <v>953</v>
      </c>
      <c r="HU1" s="233" t="s">
        <v>954</v>
      </c>
      <c r="HV1" s="233" t="s">
        <v>955</v>
      </c>
      <c r="HW1" s="233" t="s">
        <v>956</v>
      </c>
      <c r="HX1" s="233" t="s">
        <v>957</v>
      </c>
      <c r="HY1" s="231" t="s">
        <v>958</v>
      </c>
      <c r="HZ1" s="231" t="s">
        <v>959</v>
      </c>
      <c r="IA1" s="231" t="s">
        <v>960</v>
      </c>
      <c r="IB1" s="231" t="s">
        <v>961</v>
      </c>
      <c r="IC1" s="231" t="s">
        <v>962</v>
      </c>
      <c r="ID1" s="231" t="s">
        <v>963</v>
      </c>
      <c r="IE1" s="231" t="s">
        <v>964</v>
      </c>
      <c r="IF1" s="231" t="s">
        <v>965</v>
      </c>
      <c r="IG1" s="231" t="s">
        <v>966</v>
      </c>
      <c r="IH1" s="231" t="s">
        <v>967</v>
      </c>
      <c r="II1" s="231" t="s">
        <v>968</v>
      </c>
      <c r="IJ1" s="231" t="s">
        <v>969</v>
      </c>
      <c r="IK1" s="231" t="s">
        <v>970</v>
      </c>
      <c r="IL1" s="231" t="s">
        <v>971</v>
      </c>
      <c r="IM1" s="231" t="s">
        <v>972</v>
      </c>
      <c r="IN1" s="231" t="s">
        <v>973</v>
      </c>
      <c r="IO1" s="231" t="s">
        <v>974</v>
      </c>
      <c r="IP1" s="231" t="s">
        <v>975</v>
      </c>
      <c r="IQ1" s="231" t="s">
        <v>976</v>
      </c>
      <c r="IR1" s="231" t="s">
        <v>977</v>
      </c>
      <c r="IS1" s="231" t="s">
        <v>978</v>
      </c>
      <c r="IT1" s="231" t="s">
        <v>979</v>
      </c>
      <c r="IU1" s="231" t="s">
        <v>980</v>
      </c>
      <c r="IV1" s="231" t="s">
        <v>981</v>
      </c>
      <c r="IW1" s="231" t="s">
        <v>982</v>
      </c>
      <c r="IX1" s="231" t="s">
        <v>983</v>
      </c>
      <c r="IY1" s="231" t="s">
        <v>984</v>
      </c>
      <c r="IZ1" s="231" t="s">
        <v>985</v>
      </c>
      <c r="JA1" s="231" t="s">
        <v>986</v>
      </c>
      <c r="JB1" s="231" t="s">
        <v>987</v>
      </c>
      <c r="JC1" s="231" t="s">
        <v>988</v>
      </c>
      <c r="JD1" s="231" t="s">
        <v>989</v>
      </c>
      <c r="JE1" s="231" t="s">
        <v>990</v>
      </c>
      <c r="JF1" s="231" t="s">
        <v>991</v>
      </c>
      <c r="JG1" s="231" t="s">
        <v>992</v>
      </c>
      <c r="JH1" s="231" t="s">
        <v>993</v>
      </c>
      <c r="JI1" s="231" t="s">
        <v>994</v>
      </c>
      <c r="JJ1" s="231" t="s">
        <v>995</v>
      </c>
      <c r="JK1" s="231" t="s">
        <v>996</v>
      </c>
      <c r="JL1" s="231" t="s">
        <v>997</v>
      </c>
      <c r="JM1" s="231" t="s">
        <v>998</v>
      </c>
      <c r="JN1" s="231" t="s">
        <v>999</v>
      </c>
      <c r="JO1" s="231" t="s">
        <v>1000</v>
      </c>
      <c r="JP1" s="231" t="s">
        <v>1001</v>
      </c>
      <c r="JQ1" s="231" t="s">
        <v>1002</v>
      </c>
      <c r="JR1" s="231" t="s">
        <v>1003</v>
      </c>
      <c r="JS1" s="231" t="s">
        <v>1004</v>
      </c>
      <c r="JT1" s="231" t="s">
        <v>1005</v>
      </c>
      <c r="JU1" s="231" t="s">
        <v>1006</v>
      </c>
      <c r="JV1" s="231" t="s">
        <v>1007</v>
      </c>
      <c r="JW1" s="231" t="s">
        <v>1008</v>
      </c>
      <c r="JX1" s="231" t="s">
        <v>1009</v>
      </c>
      <c r="JY1" s="231" t="s">
        <v>1010</v>
      </c>
      <c r="JZ1" s="231" t="s">
        <v>1011</v>
      </c>
      <c r="KA1" s="231" t="s">
        <v>1012</v>
      </c>
      <c r="KB1" s="231" t="s">
        <v>1013</v>
      </c>
      <c r="KC1" s="231" t="s">
        <v>1014</v>
      </c>
      <c r="KD1" s="231" t="s">
        <v>1015</v>
      </c>
      <c r="KE1" s="231" t="s">
        <v>1016</v>
      </c>
      <c r="KF1" s="231" t="s">
        <v>1017</v>
      </c>
      <c r="KG1" s="234" t="s">
        <v>1018</v>
      </c>
      <c r="KH1" s="231" t="s">
        <v>1019</v>
      </c>
      <c r="KI1" s="231" t="s">
        <v>1020</v>
      </c>
      <c r="KJ1" s="231" t="s">
        <v>1021</v>
      </c>
      <c r="KK1" s="233" t="s">
        <v>1022</v>
      </c>
      <c r="KL1" s="233" t="s">
        <v>1023</v>
      </c>
      <c r="KM1" s="233" t="s">
        <v>1024</v>
      </c>
      <c r="KN1" s="233" t="s">
        <v>1025</v>
      </c>
      <c r="KO1" s="233" t="s">
        <v>1026</v>
      </c>
      <c r="KP1" s="233" t="s">
        <v>1027</v>
      </c>
      <c r="KQ1" s="233" t="s">
        <v>1028</v>
      </c>
      <c r="KR1" s="233" t="s">
        <v>1029</v>
      </c>
      <c r="KS1" s="233" t="s">
        <v>1030</v>
      </c>
      <c r="KT1" s="233" t="s">
        <v>1031</v>
      </c>
      <c r="KU1" s="233" t="s">
        <v>1032</v>
      </c>
      <c r="KV1" s="233" t="s">
        <v>1033</v>
      </c>
      <c r="KW1" s="233" t="s">
        <v>1034</v>
      </c>
      <c r="KX1" s="233" t="s">
        <v>1035</v>
      </c>
      <c r="KY1" s="233" t="s">
        <v>1036</v>
      </c>
      <c r="KZ1" s="233" t="s">
        <v>1037</v>
      </c>
      <c r="LA1" s="233" t="s">
        <v>1038</v>
      </c>
      <c r="LB1" s="233" t="s">
        <v>1039</v>
      </c>
      <c r="LC1" s="233" t="s">
        <v>1040</v>
      </c>
      <c r="LD1" s="233" t="s">
        <v>1041</v>
      </c>
      <c r="LE1" s="233" t="s">
        <v>1042</v>
      </c>
      <c r="LF1" s="233" t="s">
        <v>1043</v>
      </c>
      <c r="LG1" s="231" t="s">
        <v>926</v>
      </c>
      <c r="LH1" s="233" t="s">
        <v>927</v>
      </c>
      <c r="LI1" s="233" t="s">
        <v>928</v>
      </c>
      <c r="LJ1" s="233" t="s">
        <v>929</v>
      </c>
      <c r="LK1" s="233" t="s">
        <v>1044</v>
      </c>
      <c r="LL1" s="233" t="s">
        <v>1045</v>
      </c>
      <c r="LM1" s="233" t="s">
        <v>1046</v>
      </c>
      <c r="LN1" s="233" t="s">
        <v>1047</v>
      </c>
      <c r="LO1" s="233" t="s">
        <v>1048</v>
      </c>
      <c r="LP1" s="233" t="s">
        <v>1049</v>
      </c>
      <c r="LQ1" s="233" t="s">
        <v>1050</v>
      </c>
      <c r="LR1" s="233" t="s">
        <v>1051</v>
      </c>
      <c r="LS1" s="233" t="s">
        <v>1052</v>
      </c>
      <c r="LT1" s="233" t="s">
        <v>1053</v>
      </c>
      <c r="LU1" s="233" t="s">
        <v>1054</v>
      </c>
      <c r="LV1" s="233" t="s">
        <v>1055</v>
      </c>
      <c r="LW1" s="233" t="s">
        <v>1056</v>
      </c>
      <c r="LX1" s="233" t="s">
        <v>1057</v>
      </c>
      <c r="LY1" s="233" t="s">
        <v>1058</v>
      </c>
      <c r="LZ1" s="233" t="s">
        <v>1059</v>
      </c>
      <c r="MA1" s="233" t="s">
        <v>1060</v>
      </c>
      <c r="MB1" s="233" t="s">
        <v>1061</v>
      </c>
      <c r="MC1" s="233" t="s">
        <v>1062</v>
      </c>
      <c r="MD1" s="233" t="s">
        <v>1063</v>
      </c>
      <c r="ME1" s="233" t="s">
        <v>1064</v>
      </c>
      <c r="MF1" s="233" t="s">
        <v>1065</v>
      </c>
      <c r="MG1" s="233" t="s">
        <v>1066</v>
      </c>
      <c r="MH1" s="233" t="s">
        <v>1067</v>
      </c>
      <c r="MI1" s="233" t="s">
        <v>1068</v>
      </c>
      <c r="MJ1" s="233" t="s">
        <v>1069</v>
      </c>
      <c r="MK1" s="233" t="s">
        <v>1070</v>
      </c>
      <c r="ML1" s="233" t="s">
        <v>1071</v>
      </c>
      <c r="MM1" s="233" t="s">
        <v>1072</v>
      </c>
      <c r="MN1" s="328" t="s">
        <v>1135</v>
      </c>
      <c r="MO1" s="328" t="s">
        <v>1136</v>
      </c>
      <c r="MP1" s="328" t="s">
        <v>1137</v>
      </c>
      <c r="MQ1" s="336" t="s">
        <v>1138</v>
      </c>
      <c r="MR1" s="328" t="s">
        <v>1139</v>
      </c>
      <c r="MS1" s="328" t="s">
        <v>1140</v>
      </c>
      <c r="MT1" s="328" t="s">
        <v>1141</v>
      </c>
      <c r="MU1" s="328" t="s">
        <v>1142</v>
      </c>
      <c r="MV1" s="328" t="s">
        <v>1143</v>
      </c>
      <c r="MW1" s="336" t="s">
        <v>1144</v>
      </c>
      <c r="MX1" s="328" t="s">
        <v>1145</v>
      </c>
      <c r="MY1" s="328" t="s">
        <v>1146</v>
      </c>
      <c r="MZ1" s="328" t="s">
        <v>1147</v>
      </c>
      <c r="NA1" s="328" t="s">
        <v>1148</v>
      </c>
      <c r="NB1" s="328" t="s">
        <v>1149</v>
      </c>
      <c r="NC1" s="336" t="s">
        <v>1150</v>
      </c>
      <c r="ND1" s="328" t="s">
        <v>1151</v>
      </c>
      <c r="NE1" s="328" t="s">
        <v>1152</v>
      </c>
      <c r="NF1" s="328" t="s">
        <v>1153</v>
      </c>
      <c r="NG1" s="328" t="s">
        <v>1154</v>
      </c>
      <c r="NH1" s="328" t="s">
        <v>1155</v>
      </c>
      <c r="NI1" s="336" t="s">
        <v>1156</v>
      </c>
      <c r="NJ1" s="328" t="s">
        <v>1157</v>
      </c>
      <c r="NK1" s="328" t="s">
        <v>1158</v>
      </c>
      <c r="NL1" s="328" t="s">
        <v>1159</v>
      </c>
      <c r="NM1" s="328" t="s">
        <v>1160</v>
      </c>
      <c r="NN1" s="328" t="s">
        <v>1161</v>
      </c>
      <c r="NO1" s="336" t="s">
        <v>1162</v>
      </c>
      <c r="NP1" s="328" t="s">
        <v>1163</v>
      </c>
      <c r="NQ1" s="328" t="s">
        <v>1164</v>
      </c>
      <c r="NR1" s="328" t="s">
        <v>1165</v>
      </c>
      <c r="NS1" s="328" t="s">
        <v>1166</v>
      </c>
      <c r="NT1" s="328" t="s">
        <v>1167</v>
      </c>
      <c r="NU1" s="336" t="s">
        <v>1168</v>
      </c>
      <c r="NV1" s="328" t="s">
        <v>1169</v>
      </c>
      <c r="NW1" s="328" t="s">
        <v>1170</v>
      </c>
      <c r="NX1" s="328" t="s">
        <v>1171</v>
      </c>
      <c r="NY1" s="328" t="s">
        <v>1172</v>
      </c>
      <c r="NZ1" s="328" t="s">
        <v>1173</v>
      </c>
      <c r="OA1" s="336" t="s">
        <v>1174</v>
      </c>
      <c r="OB1" s="328" t="s">
        <v>1175</v>
      </c>
      <c r="OC1" s="328" t="s">
        <v>1176</v>
      </c>
      <c r="OD1" s="328" t="s">
        <v>1177</v>
      </c>
      <c r="OE1" s="328" t="s">
        <v>1178</v>
      </c>
      <c r="OF1" s="328" t="s">
        <v>1179</v>
      </c>
      <c r="OG1" s="336" t="s">
        <v>1180</v>
      </c>
      <c r="OH1" s="328" t="s">
        <v>1181</v>
      </c>
      <c r="OI1" s="328" t="s">
        <v>1182</v>
      </c>
      <c r="OJ1" s="328" t="s">
        <v>1183</v>
      </c>
      <c r="OK1" s="328" t="s">
        <v>1184</v>
      </c>
      <c r="OL1" s="328" t="s">
        <v>1185</v>
      </c>
      <c r="OM1" s="336" t="s">
        <v>1186</v>
      </c>
      <c r="ON1" s="328" t="s">
        <v>1187</v>
      </c>
      <c r="OO1" s="328" t="s">
        <v>1188</v>
      </c>
      <c r="OP1" s="328" t="s">
        <v>1189</v>
      </c>
      <c r="OQ1" s="328" t="s">
        <v>1190</v>
      </c>
      <c r="OR1" s="328" t="s">
        <v>1191</v>
      </c>
      <c r="OS1" s="336" t="s">
        <v>1192</v>
      </c>
      <c r="OT1" s="328" t="s">
        <v>1193</v>
      </c>
      <c r="OU1" s="328" t="s">
        <v>1194</v>
      </c>
      <c r="OV1" s="328" t="s">
        <v>1195</v>
      </c>
      <c r="OW1" s="328" t="s">
        <v>1196</v>
      </c>
      <c r="OX1" s="328" t="s">
        <v>1197</v>
      </c>
      <c r="OY1" s="336" t="s">
        <v>1198</v>
      </c>
      <c r="OZ1" s="328" t="s">
        <v>1199</v>
      </c>
      <c r="PA1" s="328" t="s">
        <v>1200</v>
      </c>
      <c r="PB1" s="328" t="s">
        <v>1201</v>
      </c>
      <c r="PC1" s="328" t="s">
        <v>1202</v>
      </c>
      <c r="PD1" s="328" t="s">
        <v>1203</v>
      </c>
      <c r="PE1" s="336" t="s">
        <v>1204</v>
      </c>
      <c r="PF1" s="328" t="s">
        <v>1205</v>
      </c>
      <c r="PG1" s="328" t="s">
        <v>1206</v>
      </c>
      <c r="PH1" s="328" t="s">
        <v>1207</v>
      </c>
      <c r="PI1" s="328" t="s">
        <v>1208</v>
      </c>
      <c r="PJ1" s="328" t="s">
        <v>1209</v>
      </c>
      <c r="PK1" s="336" t="s">
        <v>1210</v>
      </c>
      <c r="PL1" s="328" t="s">
        <v>1211</v>
      </c>
      <c r="PM1" s="328" t="s">
        <v>1212</v>
      </c>
      <c r="PN1" s="328" t="s">
        <v>1213</v>
      </c>
      <c r="PO1" s="328" t="s">
        <v>1214</v>
      </c>
      <c r="PP1" s="328" t="s">
        <v>1215</v>
      </c>
      <c r="PQ1" s="336" t="s">
        <v>1216</v>
      </c>
      <c r="PR1" s="328" t="s">
        <v>1217</v>
      </c>
      <c r="PS1" s="328" t="s">
        <v>1218</v>
      </c>
      <c r="PT1" s="328" t="s">
        <v>1219</v>
      </c>
      <c r="PU1" s="328" t="s">
        <v>1220</v>
      </c>
      <c r="PV1" s="328" t="s">
        <v>1221</v>
      </c>
      <c r="PW1" s="336" t="s">
        <v>1222</v>
      </c>
      <c r="PX1" s="328" t="s">
        <v>1223</v>
      </c>
      <c r="PY1" s="328" t="s">
        <v>1224</v>
      </c>
      <c r="PZ1" s="328" t="s">
        <v>1225</v>
      </c>
      <c r="QA1" s="328" t="s">
        <v>1226</v>
      </c>
      <c r="QB1" s="328" t="s">
        <v>1227</v>
      </c>
      <c r="QC1" s="336" t="s">
        <v>1228</v>
      </c>
      <c r="QD1" s="328" t="s">
        <v>1229</v>
      </c>
      <c r="QE1" s="328" t="s">
        <v>1230</v>
      </c>
      <c r="QF1" s="328" t="s">
        <v>1231</v>
      </c>
      <c r="QG1" s="328" t="s">
        <v>1232</v>
      </c>
      <c r="QH1" s="328" t="s">
        <v>1233</v>
      </c>
      <c r="QI1" s="336" t="s">
        <v>1234</v>
      </c>
      <c r="QJ1" s="328" t="s">
        <v>1235</v>
      </c>
      <c r="QK1" s="328" t="s">
        <v>1236</v>
      </c>
      <c r="QL1" s="328" t="s">
        <v>1237</v>
      </c>
      <c r="QM1" s="328" t="s">
        <v>1238</v>
      </c>
      <c r="QN1" s="328" t="s">
        <v>1239</v>
      </c>
      <c r="QO1" s="336" t="s">
        <v>1240</v>
      </c>
      <c r="QP1" s="328" t="s">
        <v>1241</v>
      </c>
      <c r="QQ1" s="328" t="s">
        <v>1242</v>
      </c>
      <c r="QR1" s="328" t="s">
        <v>1243</v>
      </c>
      <c r="QS1" s="328" t="s">
        <v>1244</v>
      </c>
      <c r="QT1" s="328" t="s">
        <v>1245</v>
      </c>
      <c r="QU1" s="336" t="s">
        <v>1246</v>
      </c>
      <c r="QV1" s="328" t="s">
        <v>1247</v>
      </c>
      <c r="QW1" s="328" t="s">
        <v>1248</v>
      </c>
      <c r="QX1" s="328" t="s">
        <v>1249</v>
      </c>
      <c r="QY1" s="328" t="s">
        <v>1250</v>
      </c>
      <c r="QZ1" s="328" t="s">
        <v>1251</v>
      </c>
      <c r="RA1" s="336" t="s">
        <v>1252</v>
      </c>
      <c r="RB1" s="328" t="s">
        <v>1253</v>
      </c>
      <c r="RC1" s="328" t="s">
        <v>1254</v>
      </c>
      <c r="RD1" s="328" t="s">
        <v>1263</v>
      </c>
      <c r="RE1" s="328" t="s">
        <v>1264</v>
      </c>
      <c r="RF1" s="328" t="s">
        <v>1265</v>
      </c>
      <c r="RG1" s="328" t="s">
        <v>1266</v>
      </c>
      <c r="RH1" s="328" t="s">
        <v>1267</v>
      </c>
      <c r="RI1" s="328" t="s">
        <v>1268</v>
      </c>
      <c r="RJ1" s="328" t="s">
        <v>1269</v>
      </c>
      <c r="RK1" s="328" t="s">
        <v>1270</v>
      </c>
      <c r="RL1" s="328" t="s">
        <v>1271</v>
      </c>
      <c r="RM1" s="328" t="s">
        <v>1272</v>
      </c>
      <c r="RN1" s="328" t="s">
        <v>1273</v>
      </c>
      <c r="RO1" s="328" t="s">
        <v>1274</v>
      </c>
      <c r="RP1" s="328" t="s">
        <v>1275</v>
      </c>
      <c r="RQ1" s="328" t="s">
        <v>1276</v>
      </c>
      <c r="RR1" s="328" t="s">
        <v>1277</v>
      </c>
      <c r="RS1" s="328" t="s">
        <v>1278</v>
      </c>
      <c r="RT1" s="328" t="s">
        <v>1279</v>
      </c>
      <c r="RU1" s="328" t="s">
        <v>1280</v>
      </c>
      <c r="RV1" s="328" t="s">
        <v>1281</v>
      </c>
      <c r="RW1" s="328" t="s">
        <v>1282</v>
      </c>
    </row>
    <row r="2" spans="1:491" s="337" customFormat="1">
      <c r="A2" s="337">
        <f>定期調査報告書!AD58</f>
        <v>0</v>
      </c>
      <c r="B2" s="337">
        <f>定期調査報告書!AJ58</f>
        <v>0</v>
      </c>
      <c r="C2" s="337" t="str">
        <f>定期調査報告書!A5</f>
        <v>　札幌市長　　　　　　　様</v>
      </c>
      <c r="D2" s="337" t="str">
        <f>定期調査報告書!AC6</f>
        <v>令和</v>
      </c>
      <c r="E2" s="337">
        <f>定期調査報告書!AE6</f>
        <v>0</v>
      </c>
      <c r="F2" s="337">
        <f>定期調査報告書!AH6</f>
        <v>0</v>
      </c>
      <c r="G2" s="337">
        <f>定期調査報告書!AK6</f>
        <v>0</v>
      </c>
      <c r="H2" s="337">
        <f>定期調査報告書!Y7</f>
        <v>0</v>
      </c>
      <c r="I2" s="337">
        <f>定期調査報告書!Z9</f>
        <v>0</v>
      </c>
      <c r="J2" s="337">
        <f>定期調査報告書!Z10</f>
        <v>0</v>
      </c>
      <c r="K2" s="337">
        <f>定期調査報告書!J12</f>
        <v>0</v>
      </c>
      <c r="L2" s="337">
        <f>定期調査報告書!J13</f>
        <v>0</v>
      </c>
      <c r="M2" s="338">
        <f>定期調査報告書!J14</f>
        <v>0</v>
      </c>
      <c r="N2" s="337">
        <f>定期調査報告書!J15</f>
        <v>0</v>
      </c>
      <c r="O2" s="338">
        <f>定期調査報告書!J16</f>
        <v>0</v>
      </c>
      <c r="P2" s="337">
        <f>定期調査報告書!J18</f>
        <v>0</v>
      </c>
      <c r="Q2" s="337">
        <f>定期調査報告書!J19</f>
        <v>0</v>
      </c>
      <c r="R2" s="338">
        <f>定期調査報告書!J20</f>
        <v>0</v>
      </c>
      <c r="S2" s="337">
        <f>定期調査報告書!J21</f>
        <v>0</v>
      </c>
      <c r="T2" s="338">
        <f>定期調査報告書!J22</f>
        <v>0</v>
      </c>
      <c r="U2" s="337">
        <f>定期調査報告書!P26</f>
        <v>0</v>
      </c>
      <c r="V2" s="337">
        <f>定期調査報告書!Y26</f>
        <v>0</v>
      </c>
      <c r="W2" s="338">
        <f>定期調査報告書!AG26</f>
        <v>0</v>
      </c>
      <c r="X2" s="338">
        <f>定期調査報告書!AG27</f>
        <v>0</v>
      </c>
      <c r="Y2" s="337">
        <f>定期調査報告書!K28</f>
        <v>0</v>
      </c>
      <c r="Z2" s="337">
        <f>定期調査報告書!K29</f>
        <v>0</v>
      </c>
      <c r="AA2" s="337">
        <f>定期調査報告書!K30</f>
        <v>0</v>
      </c>
      <c r="AB2" s="337">
        <f>定期調査報告書!M31</f>
        <v>0</v>
      </c>
      <c r="AC2" s="337">
        <f>定期調査報告書!X31</f>
        <v>0</v>
      </c>
      <c r="AD2" s="338">
        <f>定期調査報告書!AG31</f>
        <v>0</v>
      </c>
      <c r="AE2" s="338">
        <f>定期調査報告書!K32</f>
        <v>0</v>
      </c>
      <c r="AF2" s="337">
        <f>定期調査報告書!K33</f>
        <v>0</v>
      </c>
      <c r="AG2" s="338">
        <f>定期調査報告書!K34</f>
        <v>0</v>
      </c>
      <c r="AU2" s="339"/>
      <c r="AV2" s="339"/>
      <c r="AW2" s="339"/>
      <c r="AX2" s="337">
        <f>定期調査報告書!K47</f>
        <v>0</v>
      </c>
      <c r="AY2" s="337">
        <f>定期調査報告書!K48</f>
        <v>0</v>
      </c>
      <c r="AZ2" s="337">
        <f>定期調査報告書!K49</f>
        <v>0</v>
      </c>
      <c r="BA2" s="337">
        <f>定期調査報告書!K50</f>
        <v>0</v>
      </c>
      <c r="BB2" s="337" t="str">
        <f>定期調査報告書!$L$52</f>
        <v/>
      </c>
      <c r="BC2" s="337" t="str">
        <f>定期調査報告書!$V$52</f>
        <v/>
      </c>
      <c r="BD2" s="337" t="str">
        <f>定期調査報告書!$AC$52</f>
        <v/>
      </c>
      <c r="BE2" s="337">
        <f>定期調査報告書!$K$53</f>
        <v>0</v>
      </c>
      <c r="BF2" s="337">
        <f>定期調査報告書!$L$54</f>
        <v>0</v>
      </c>
      <c r="BG2" s="337" t="str">
        <f>定期調査報告書!$P$54</f>
        <v>令和</v>
      </c>
      <c r="BH2" s="337">
        <f>定期調査報告書!$R$54</f>
        <v>0</v>
      </c>
      <c r="BI2" s="337">
        <f>定期調査報告書!$U$54</f>
        <v>0</v>
      </c>
      <c r="BJ2" s="337">
        <f>定期調査報告書!$AG$54</f>
        <v>0</v>
      </c>
      <c r="CB2" s="337">
        <f>定期調査報告書!$N$81</f>
        <v>0</v>
      </c>
      <c r="CC2" s="337">
        <f>定期調査報告書!U81</f>
        <v>0</v>
      </c>
      <c r="CD2" s="337">
        <f>定期調査報告書!AE81</f>
        <v>0</v>
      </c>
      <c r="CE2" s="337">
        <f>定期調査報告書!N81</f>
        <v>0</v>
      </c>
      <c r="CF2" s="337">
        <f>定期調査報告書!U82</f>
        <v>0</v>
      </c>
      <c r="CG2" s="337">
        <f>定期調査報告書!AE82</f>
        <v>0</v>
      </c>
      <c r="CH2" s="337">
        <f>定期調査報告書!N83</f>
        <v>0</v>
      </c>
      <c r="CI2" s="337">
        <f>定期調査報告書!U83</f>
        <v>0</v>
      </c>
      <c r="CJ2" s="337">
        <f>定期調査報告書!AE83</f>
        <v>0</v>
      </c>
      <c r="CK2" s="337">
        <f>定期調査報告書!N83</f>
        <v>0</v>
      </c>
      <c r="CL2" s="337">
        <f>定期調査報告書!U84</f>
        <v>0</v>
      </c>
      <c r="CM2" s="337">
        <f>定期調査報告書!AE84</f>
        <v>0</v>
      </c>
      <c r="CN2" s="337">
        <f>定期調査報告書!N85</f>
        <v>0</v>
      </c>
      <c r="CO2" s="337">
        <f>定期調査報告書!U85</f>
        <v>0</v>
      </c>
      <c r="CP2" s="337">
        <f>定期調査報告書!AE85</f>
        <v>0</v>
      </c>
      <c r="CQ2" s="337">
        <f>定期調査報告書!N85</f>
        <v>0</v>
      </c>
      <c r="CR2" s="337">
        <f>定期調査報告書!U86</f>
        <v>0</v>
      </c>
      <c r="CS2" s="337">
        <f>定期調査報告書!AE86</f>
        <v>0</v>
      </c>
      <c r="CT2" s="337">
        <f>定期調査報告書!N87</f>
        <v>0</v>
      </c>
      <c r="CU2" s="337">
        <f>定期調査報告書!U87</f>
        <v>0</v>
      </c>
      <c r="CV2" s="337">
        <f>定期調査報告書!AE87</f>
        <v>0</v>
      </c>
      <c r="CW2" s="337">
        <f>定期調査報告書!N87</f>
        <v>0</v>
      </c>
      <c r="CX2" s="337">
        <f>定期調査報告書!U88</f>
        <v>0</v>
      </c>
      <c r="CY2" s="337">
        <f>定期調査報告書!AE88</f>
        <v>0</v>
      </c>
      <c r="CZ2" s="337">
        <f>定期調査報告書!N89</f>
        <v>0</v>
      </c>
      <c r="DA2" s="337">
        <f>定期調査報告書!U89</f>
        <v>0</v>
      </c>
      <c r="DB2" s="337">
        <f>定期調査報告書!AE89</f>
        <v>0</v>
      </c>
      <c r="DC2" s="337">
        <f>定期調査報告書!N89</f>
        <v>0</v>
      </c>
      <c r="DD2" s="337">
        <f>定期調査報告書!U90</f>
        <v>0</v>
      </c>
      <c r="DE2" s="337">
        <f>定期調査報告書!AE90</f>
        <v>0</v>
      </c>
      <c r="DF2" s="337">
        <f>定期調査報告書!N91</f>
        <v>0</v>
      </c>
      <c r="DG2" s="337">
        <f>定期調査報告書!U91</f>
        <v>0</v>
      </c>
      <c r="DH2" s="337">
        <f>定期調査報告書!AE91</f>
        <v>0</v>
      </c>
      <c r="DI2" s="337">
        <f>定期調査報告書!N91</f>
        <v>0</v>
      </c>
      <c r="DJ2" s="337">
        <f>定期調査報告書!U92</f>
        <v>0</v>
      </c>
      <c r="DK2" s="337">
        <f>定期調査報告書!AE92</f>
        <v>0</v>
      </c>
      <c r="DL2" s="337">
        <f>定期調査報告書!N93</f>
        <v>0</v>
      </c>
      <c r="DM2" s="337">
        <f>定期調査報告書!U93</f>
        <v>0</v>
      </c>
      <c r="DN2" s="337">
        <f>定期調査報告書!AE93</f>
        <v>0</v>
      </c>
      <c r="DO2" s="337">
        <f>定期調査報告書!N93</f>
        <v>0</v>
      </c>
      <c r="DP2" s="337">
        <f>定期調査報告書!U94</f>
        <v>0</v>
      </c>
      <c r="DQ2" s="337">
        <f>定期調査報告書!AE94</f>
        <v>0</v>
      </c>
      <c r="DR2" s="337">
        <f>定期調査報告書!N95</f>
        <v>0</v>
      </c>
      <c r="DS2" s="337">
        <f>定期調査報告書!U95</f>
        <v>0</v>
      </c>
      <c r="DT2" s="337">
        <f>定期調査報告書!AE95</f>
        <v>0</v>
      </c>
      <c r="DU2" s="337">
        <f>定期調査報告書!N95</f>
        <v>0</v>
      </c>
      <c r="DV2" s="337">
        <f>定期調査報告書!U96</f>
        <v>0</v>
      </c>
      <c r="DW2" s="337">
        <f>定期調査報告書!AE96</f>
        <v>0</v>
      </c>
      <c r="DX2" s="337">
        <f>定期調査報告書!N97</f>
        <v>0</v>
      </c>
      <c r="DY2" s="337">
        <f>定期調査報告書!U97</f>
        <v>0</v>
      </c>
      <c r="DZ2" s="337">
        <f>定期調査報告書!AE97</f>
        <v>0</v>
      </c>
      <c r="EA2" s="337">
        <f>定期調査報告書!N97</f>
        <v>0</v>
      </c>
      <c r="EB2" s="337">
        <f>定期調査報告書!U98</f>
        <v>0</v>
      </c>
      <c r="EC2" s="337">
        <f>定期調査報告書!AE98</f>
        <v>0</v>
      </c>
      <c r="ED2" s="337">
        <f>定期調査報告書!U100</f>
        <v>0</v>
      </c>
      <c r="EE2" s="337">
        <f>定期調査報告書!AE100</f>
        <v>0</v>
      </c>
      <c r="EF2" s="337">
        <f>定期調査報告書!U101</f>
        <v>0</v>
      </c>
      <c r="EG2" s="337">
        <f>定期調査報告書!AE101</f>
        <v>0</v>
      </c>
      <c r="EH2" s="337">
        <f>定期調査報告書!U102</f>
        <v>0</v>
      </c>
      <c r="EI2" s="337">
        <f>定期調査報告書!AE102</f>
        <v>0</v>
      </c>
      <c r="EJ2" s="337">
        <f>定期調査報告書!U103</f>
        <v>0</v>
      </c>
      <c r="EK2" s="337">
        <f>定期調査報告書!AE103</f>
        <v>0</v>
      </c>
      <c r="GN2" s="337">
        <f>定期調査報告書!S132</f>
        <v>0</v>
      </c>
      <c r="GO2" s="337">
        <f>定期調査報告書!V132</f>
        <v>0</v>
      </c>
      <c r="GW2" s="337" t="str">
        <f>定期調査報告書!S146</f>
        <v>令和</v>
      </c>
      <c r="GX2" s="337">
        <f>定期調査報告書!U146</f>
        <v>0</v>
      </c>
      <c r="GY2" s="337">
        <f>定期調査報告書!X146</f>
        <v>0</v>
      </c>
      <c r="GZ2" s="337">
        <f>定期調査報告書!AA146</f>
        <v>0</v>
      </c>
      <c r="HY2" s="337">
        <f>定期調査報告書!L158</f>
        <v>0</v>
      </c>
      <c r="HZ2" s="337">
        <f>定期調査報告書!V158</f>
        <v>0</v>
      </c>
      <c r="IA2" s="337">
        <f>定期調査報告書!AD158</f>
        <v>0</v>
      </c>
      <c r="IB2" s="337">
        <f>定期調査報告書!L159</f>
        <v>0</v>
      </c>
      <c r="IC2" s="337">
        <f>定期調査報告書!L160</f>
        <v>0</v>
      </c>
      <c r="ID2" s="337" t="str">
        <f>定期調査報告書!P160</f>
        <v>令和</v>
      </c>
      <c r="IE2" s="337">
        <f>定期調査報告書!R160</f>
        <v>0</v>
      </c>
      <c r="IF2" s="337">
        <f>定期調査報告書!U160</f>
        <v>0</v>
      </c>
      <c r="IG2" s="337">
        <f>定期調査報告書!AD160</f>
        <v>0</v>
      </c>
      <c r="IH2" s="337">
        <f>定期調査報告書!L163</f>
        <v>0</v>
      </c>
      <c r="II2" s="337">
        <f>定期調査報告書!V163</f>
        <v>0</v>
      </c>
      <c r="IJ2" s="337">
        <f>定期調査報告書!AD163</f>
        <v>0</v>
      </c>
      <c r="IK2" s="337">
        <f>定期調査報告書!L164</f>
        <v>0</v>
      </c>
      <c r="IL2" s="337">
        <f>定期調査報告書!L165</f>
        <v>0</v>
      </c>
      <c r="IM2" s="337" t="str">
        <f>定期調査報告書!P165</f>
        <v>令和</v>
      </c>
      <c r="IN2" s="337">
        <f>定期調査報告書!R165</f>
        <v>0</v>
      </c>
      <c r="IO2" s="337">
        <f>定期調査報告書!U165</f>
        <v>0</v>
      </c>
      <c r="IP2" s="337">
        <f>定期調査報告書!AD165</f>
        <v>0</v>
      </c>
      <c r="IQ2" s="337">
        <f>定期調査報告書!L168</f>
        <v>0</v>
      </c>
      <c r="IR2" s="337">
        <f>定期調査報告書!V168</f>
        <v>0</v>
      </c>
      <c r="IS2" s="337">
        <f>定期調査報告書!AD168</f>
        <v>0</v>
      </c>
      <c r="IT2" s="337">
        <f>定期調査報告書!L169</f>
        <v>0</v>
      </c>
      <c r="IU2" s="337">
        <f>定期調査報告書!L170</f>
        <v>0</v>
      </c>
      <c r="IV2" s="337" t="str">
        <f>定期調査報告書!P170</f>
        <v>令和</v>
      </c>
      <c r="IW2" s="337">
        <f>定期調査報告書!R170</f>
        <v>0</v>
      </c>
      <c r="IX2" s="337">
        <f>定期調査報告書!U170</f>
        <v>0</v>
      </c>
      <c r="IY2" s="337">
        <f>定期調査報告書!AD170</f>
        <v>0</v>
      </c>
      <c r="IZ2" s="337">
        <f>定期調査報告書!L173</f>
        <v>0</v>
      </c>
      <c r="JA2" s="337">
        <f>定期調査報告書!V173</f>
        <v>0</v>
      </c>
      <c r="JB2" s="337">
        <f>定期調査報告書!AD173</f>
        <v>0</v>
      </c>
      <c r="JC2" s="337">
        <f>定期調査報告書!L174</f>
        <v>0</v>
      </c>
      <c r="JD2" s="337">
        <f>定期調査報告書!L175</f>
        <v>0</v>
      </c>
      <c r="JE2" s="337" t="str">
        <f>定期調査報告書!P175</f>
        <v>令和</v>
      </c>
      <c r="JF2" s="337">
        <f>定期調査報告書!R175</f>
        <v>0</v>
      </c>
      <c r="JG2" s="337">
        <f>定期調査報告書!U175</f>
        <v>0</v>
      </c>
      <c r="JH2" s="337">
        <f>定期調査報告書!AD175</f>
        <v>0</v>
      </c>
      <c r="JI2" s="337">
        <f>定期調査報告書!L178</f>
        <v>0</v>
      </c>
      <c r="JJ2" s="337">
        <f>定期調査報告書!V178</f>
        <v>0</v>
      </c>
      <c r="JK2" s="337">
        <f>定期調査報告書!AD178</f>
        <v>0</v>
      </c>
      <c r="JL2" s="337">
        <f>定期調査報告書!L179</f>
        <v>0</v>
      </c>
      <c r="JM2" s="337">
        <f>定期調査報告書!L180</f>
        <v>0</v>
      </c>
      <c r="JN2" s="337" t="str">
        <f>定期調査報告書!P180</f>
        <v>令和</v>
      </c>
      <c r="JO2" s="337">
        <f>定期調査報告書!R180</f>
        <v>0</v>
      </c>
      <c r="JP2" s="337">
        <f>定期調査報告書!U180</f>
        <v>0</v>
      </c>
      <c r="JQ2" s="337">
        <f>定期調査報告書!AD180</f>
        <v>0</v>
      </c>
      <c r="JR2" s="337">
        <f>定期調査報告書!L183</f>
        <v>0</v>
      </c>
      <c r="JS2" s="337">
        <f>定期調査報告書!V183</f>
        <v>0</v>
      </c>
      <c r="JT2" s="337">
        <f>定期調査報告書!AD183</f>
        <v>0</v>
      </c>
      <c r="JU2" s="337">
        <f>定期調査報告書!L184</f>
        <v>0</v>
      </c>
      <c r="JV2" s="337">
        <f>定期調査報告書!L185</f>
        <v>0</v>
      </c>
      <c r="JW2" s="337" t="str">
        <f>定期調査報告書!P185</f>
        <v>令和</v>
      </c>
      <c r="JX2" s="337">
        <f>定期調査報告書!R185</f>
        <v>0</v>
      </c>
      <c r="JY2" s="337">
        <f>定期調査報告書!U185</f>
        <v>0</v>
      </c>
      <c r="JZ2" s="337">
        <f>定期調査報告書!AD185</f>
        <v>0</v>
      </c>
      <c r="KA2" s="337">
        <f>定期調査報告書!N188</f>
        <v>0</v>
      </c>
      <c r="KB2" s="337">
        <f>定期調査報告書!Y188</f>
        <v>0</v>
      </c>
      <c r="KC2" s="337">
        <f>定期調査報告書!N190</f>
        <v>0</v>
      </c>
      <c r="KD2" s="337">
        <f>定期調査報告書!Y190</f>
        <v>0</v>
      </c>
      <c r="KE2" s="337">
        <f>定期調査報告書!N192</f>
        <v>0</v>
      </c>
      <c r="KF2" s="337">
        <f>定期調査報告書!N194</f>
        <v>0</v>
      </c>
      <c r="KG2" s="337">
        <f>定期調査報告書!R194</f>
        <v>0</v>
      </c>
      <c r="KH2" s="337">
        <f>定期調査報告書!T194</f>
        <v>0</v>
      </c>
      <c r="KI2" s="337">
        <f>定期調査報告書!W194</f>
        <v>0</v>
      </c>
      <c r="KJ2" s="337">
        <f>定期調査報告書!AG194</f>
        <v>0</v>
      </c>
      <c r="LG2" s="337">
        <f>定期調査報告書!B209</f>
        <v>0</v>
      </c>
      <c r="MN2" s="340">
        <f>'定期調査報告書 （別紙）'!N56</f>
        <v>0</v>
      </c>
      <c r="MO2" s="341">
        <f>'定期調査報告書 （別紙）'!U56</f>
        <v>0</v>
      </c>
      <c r="MP2" s="341">
        <f>'定期調査報告書 （別紙）'!AE56</f>
        <v>0</v>
      </c>
      <c r="MQ2" s="341">
        <f>'定期調査報告書 （別紙）'!N57</f>
        <v>0</v>
      </c>
      <c r="MR2" s="341">
        <f>'定期調査報告書 （別紙）'!U57</f>
        <v>0</v>
      </c>
      <c r="MS2" s="341">
        <f>'定期調査報告書 （別紙）'!AE57</f>
        <v>0</v>
      </c>
      <c r="MT2" s="341">
        <f>'定期調査報告書 （別紙）'!N58</f>
        <v>0</v>
      </c>
      <c r="MU2" s="341">
        <f>'定期調査報告書 （別紙）'!U58</f>
        <v>0</v>
      </c>
      <c r="MV2" s="341">
        <f>'定期調査報告書 （別紙）'!AE58</f>
        <v>0</v>
      </c>
      <c r="MW2" s="341">
        <f>'定期調査報告書 （別紙）'!N59</f>
        <v>0</v>
      </c>
      <c r="MX2" s="341">
        <f>'定期調査報告書 （別紙）'!U59</f>
        <v>0</v>
      </c>
      <c r="MY2" s="341">
        <f>'定期調査報告書 （別紙）'!AE59</f>
        <v>0</v>
      </c>
      <c r="MZ2" s="341">
        <f>'定期調査報告書 （別紙）'!N60</f>
        <v>0</v>
      </c>
      <c r="NA2" s="341">
        <f>'定期調査報告書 （別紙）'!U60</f>
        <v>0</v>
      </c>
      <c r="NB2" s="341">
        <f>'定期調査報告書 （別紙）'!AE60</f>
        <v>0</v>
      </c>
      <c r="NC2" s="341">
        <f>'定期調査報告書 （別紙）'!N61</f>
        <v>0</v>
      </c>
      <c r="ND2" s="341">
        <f>'定期調査報告書 （別紙）'!U61</f>
        <v>0</v>
      </c>
      <c r="NE2" s="341">
        <f>'定期調査報告書 （別紙）'!AE61</f>
        <v>0</v>
      </c>
      <c r="NF2" s="341">
        <f>'定期調査報告書 （別紙）'!N62</f>
        <v>0</v>
      </c>
      <c r="NG2" s="341">
        <f>'定期調査報告書 （別紙）'!U62</f>
        <v>0</v>
      </c>
      <c r="NH2" s="341">
        <f>'定期調査報告書 （別紙）'!AE62</f>
        <v>0</v>
      </c>
      <c r="NI2" s="341">
        <f>'定期調査報告書 （別紙）'!N63</f>
        <v>0</v>
      </c>
      <c r="NJ2" s="341">
        <f>'定期調査報告書 （別紙）'!U63</f>
        <v>0</v>
      </c>
      <c r="NK2" s="341">
        <f>'定期調査報告書 （別紙）'!AE63</f>
        <v>0</v>
      </c>
      <c r="NL2" s="341">
        <f>'定期調査報告書 （別紙）'!N64</f>
        <v>0</v>
      </c>
      <c r="NM2" s="341">
        <f>'定期調査報告書 （別紙）'!U64</f>
        <v>0</v>
      </c>
      <c r="NN2" s="341">
        <f>'定期調査報告書 （別紙）'!AE64</f>
        <v>0</v>
      </c>
      <c r="NO2" s="341">
        <f>'定期調査報告書 （別紙）'!N65</f>
        <v>0</v>
      </c>
      <c r="NP2" s="341">
        <f>'定期調査報告書 （別紙）'!U65</f>
        <v>0</v>
      </c>
      <c r="NQ2" s="341">
        <f>'定期調査報告書 （別紙）'!AE65</f>
        <v>0</v>
      </c>
      <c r="NR2" s="341">
        <f>'定期調査報告書 （別紙）'!N66</f>
        <v>0</v>
      </c>
      <c r="NS2" s="341">
        <f>'定期調査報告書 （別紙）'!U66</f>
        <v>0</v>
      </c>
      <c r="NT2" s="341">
        <f>'定期調査報告書 （別紙）'!AE66</f>
        <v>0</v>
      </c>
      <c r="NU2" s="341">
        <f>'定期調査報告書 （別紙）'!N67</f>
        <v>0</v>
      </c>
      <c r="NV2" s="341">
        <f>'定期調査報告書 （別紙）'!U67</f>
        <v>0</v>
      </c>
      <c r="NW2" s="341">
        <f>'定期調査報告書 （別紙）'!AE67</f>
        <v>0</v>
      </c>
      <c r="NX2" s="341">
        <f>'定期調査報告書 （別紙）'!N68</f>
        <v>0</v>
      </c>
      <c r="NY2" s="341">
        <f>'定期調査報告書 （別紙）'!U68</f>
        <v>0</v>
      </c>
      <c r="NZ2" s="341">
        <f>'定期調査報告書 （別紙）'!AE68</f>
        <v>0</v>
      </c>
      <c r="OA2" s="341">
        <f>'定期調査報告書 （別紙）'!N69</f>
        <v>0</v>
      </c>
      <c r="OB2" s="341">
        <f>'定期調査報告書 （別紙）'!U69</f>
        <v>0</v>
      </c>
      <c r="OC2" s="341">
        <f>'定期調査報告書 （別紙）'!AE69</f>
        <v>0</v>
      </c>
      <c r="OD2" s="341">
        <f>'定期調査報告書 （別紙）'!N70</f>
        <v>0</v>
      </c>
      <c r="OE2" s="341">
        <f>'定期調査報告書 （別紙）'!U70</f>
        <v>0</v>
      </c>
      <c r="OF2" s="341">
        <f>'定期調査報告書 （別紙）'!AE70</f>
        <v>0</v>
      </c>
      <c r="OG2" s="341">
        <f>'定期調査報告書 （別紙）'!N71</f>
        <v>0</v>
      </c>
      <c r="OH2" s="341">
        <f>'定期調査報告書 （別紙）'!U71</f>
        <v>0</v>
      </c>
      <c r="OI2" s="341">
        <f>'定期調査報告書 （別紙）'!AE71</f>
        <v>0</v>
      </c>
      <c r="OJ2" s="341">
        <f>'定期調査報告書 （別紙）'!N72</f>
        <v>0</v>
      </c>
      <c r="OK2" s="341">
        <f>'定期調査報告書 （別紙）'!U72</f>
        <v>0</v>
      </c>
      <c r="OL2" s="341">
        <f>'定期調査報告書 （別紙）'!AE72</f>
        <v>0</v>
      </c>
      <c r="OM2" s="341">
        <f>'定期調査報告書 （別紙）'!N73</f>
        <v>0</v>
      </c>
      <c r="ON2" s="341">
        <f>'定期調査報告書 （別紙）'!U73</f>
        <v>0</v>
      </c>
      <c r="OO2" s="341">
        <f>'定期調査報告書 （別紙）'!AE73</f>
        <v>0</v>
      </c>
      <c r="OP2" s="341">
        <f>'定期調査報告書 （別紙）'!N74</f>
        <v>0</v>
      </c>
      <c r="OQ2" s="341">
        <f>'定期調査報告書 （別紙）'!U74</f>
        <v>0</v>
      </c>
      <c r="OR2" s="341">
        <f>'定期調査報告書 （別紙）'!AE74</f>
        <v>0</v>
      </c>
      <c r="OS2" s="341">
        <f>'定期調査報告書 （別紙）'!N75</f>
        <v>0</v>
      </c>
      <c r="OT2" s="341">
        <f>'定期調査報告書 （別紙）'!U75</f>
        <v>0</v>
      </c>
      <c r="OU2" s="341">
        <f>'定期調査報告書 （別紙）'!AE75</f>
        <v>0</v>
      </c>
      <c r="OV2" s="341">
        <f>'定期調査報告書 （別紙）'!N76</f>
        <v>0</v>
      </c>
      <c r="OW2" s="341">
        <f>'定期調査報告書 （別紙）'!U76</f>
        <v>0</v>
      </c>
      <c r="OX2" s="341">
        <f>'定期調査報告書 （別紙）'!AE76</f>
        <v>0</v>
      </c>
      <c r="OY2" s="341">
        <f>'定期調査報告書 （別紙）'!N77</f>
        <v>0</v>
      </c>
      <c r="OZ2" s="341">
        <f>'定期調査報告書 （別紙）'!U77</f>
        <v>0</v>
      </c>
      <c r="PA2" s="341">
        <f>'定期調査報告書 （別紙）'!AE77</f>
        <v>0</v>
      </c>
      <c r="PB2" s="341">
        <f>'定期調査報告書 （別紙）'!N78</f>
        <v>0</v>
      </c>
      <c r="PC2" s="341">
        <f>'定期調査報告書 （別紙）'!U78</f>
        <v>0</v>
      </c>
      <c r="PD2" s="341">
        <f>'定期調査報告書 （別紙）'!AE78</f>
        <v>0</v>
      </c>
      <c r="PE2" s="341">
        <f>'定期調査報告書 （別紙）'!N79</f>
        <v>0</v>
      </c>
      <c r="PF2" s="341">
        <f>'定期調査報告書 （別紙）'!U79</f>
        <v>0</v>
      </c>
      <c r="PG2" s="341">
        <f>'定期調査報告書 （別紙）'!AE79</f>
        <v>0</v>
      </c>
      <c r="PH2" s="341">
        <f>'定期調査報告書 （別紙）'!N80</f>
        <v>0</v>
      </c>
      <c r="PI2" s="341">
        <f>'定期調査報告書 （別紙）'!U80</f>
        <v>0</v>
      </c>
      <c r="PJ2" s="341">
        <f>'定期調査報告書 （別紙）'!AE80</f>
        <v>0</v>
      </c>
      <c r="PK2" s="341">
        <f>'定期調査報告書 （別紙）'!N81</f>
        <v>0</v>
      </c>
      <c r="PL2" s="341">
        <f>'定期調査報告書 （別紙）'!U81</f>
        <v>0</v>
      </c>
      <c r="PM2" s="341">
        <f>'定期調査報告書 （別紙）'!AE81</f>
        <v>0</v>
      </c>
      <c r="PN2" s="341">
        <f>'定期調査報告書 （別紙）'!N82</f>
        <v>0</v>
      </c>
      <c r="PO2" s="341">
        <f>'定期調査報告書 （別紙）'!U82</f>
        <v>0</v>
      </c>
      <c r="PP2" s="341">
        <f>'定期調査報告書 （別紙）'!AE82</f>
        <v>0</v>
      </c>
      <c r="PQ2" s="341">
        <f>'定期調査報告書 （別紙）'!N83</f>
        <v>0</v>
      </c>
      <c r="PR2" s="341">
        <f>'定期調査報告書 （別紙）'!U83</f>
        <v>0</v>
      </c>
      <c r="PS2" s="341">
        <f>'定期調査報告書 （別紙）'!AE83</f>
        <v>0</v>
      </c>
      <c r="PT2" s="341">
        <f>'定期調査報告書 （別紙）'!N84</f>
        <v>0</v>
      </c>
      <c r="PU2" s="341">
        <f>'定期調査報告書 （別紙）'!U84</f>
        <v>0</v>
      </c>
      <c r="PV2" s="341">
        <f>'定期調査報告書 （別紙）'!AE84</f>
        <v>0</v>
      </c>
      <c r="PW2" s="341">
        <f>'定期調査報告書 （別紙）'!N85</f>
        <v>0</v>
      </c>
      <c r="PX2" s="341">
        <f>'定期調査報告書 （別紙）'!U85</f>
        <v>0</v>
      </c>
      <c r="PY2" s="341">
        <f>'定期調査報告書 （別紙）'!AE85</f>
        <v>0</v>
      </c>
      <c r="PZ2" s="341">
        <f>'定期調査報告書 （別紙）'!N86</f>
        <v>0</v>
      </c>
      <c r="QA2" s="341">
        <f>'定期調査報告書 （別紙）'!U86</f>
        <v>0</v>
      </c>
      <c r="QB2" s="341">
        <f>'定期調査報告書 （別紙）'!AE86</f>
        <v>0</v>
      </c>
      <c r="QC2" s="341">
        <f>'定期調査報告書 （別紙）'!N87</f>
        <v>0</v>
      </c>
      <c r="QD2" s="341">
        <f>'定期調査報告書 （別紙）'!U87</f>
        <v>0</v>
      </c>
      <c r="QE2" s="341">
        <f>'定期調査報告書 （別紙）'!AE87</f>
        <v>0</v>
      </c>
      <c r="QF2" s="341">
        <f>'定期調査報告書 （別紙）'!N88</f>
        <v>0</v>
      </c>
      <c r="QG2" s="341">
        <f>'定期調査報告書 （別紙）'!U88</f>
        <v>0</v>
      </c>
      <c r="QH2" s="341">
        <f>'定期調査報告書 （別紙）'!AE88</f>
        <v>0</v>
      </c>
      <c r="QI2" s="341">
        <f>'定期調査報告書 （別紙）'!N89</f>
        <v>0</v>
      </c>
      <c r="QJ2" s="341">
        <f>'定期調査報告書 （別紙）'!U89</f>
        <v>0</v>
      </c>
      <c r="QK2" s="341">
        <f>'定期調査報告書 （別紙）'!AE89</f>
        <v>0</v>
      </c>
      <c r="QL2" s="341">
        <f>'定期調査報告書 （別紙）'!N90</f>
        <v>0</v>
      </c>
      <c r="QM2" s="341">
        <f>'定期調査報告書 （別紙）'!U90</f>
        <v>0</v>
      </c>
      <c r="QN2" s="341">
        <f>'定期調査報告書 （別紙）'!AE90</f>
        <v>0</v>
      </c>
      <c r="QO2" s="341">
        <f>'定期調査報告書 （別紙）'!N91</f>
        <v>0</v>
      </c>
      <c r="QP2" s="341">
        <f>'定期調査報告書 （別紙）'!U91</f>
        <v>0</v>
      </c>
      <c r="QQ2" s="341">
        <f>'定期調査報告書 （別紙）'!AE91</f>
        <v>0</v>
      </c>
      <c r="QR2" s="341">
        <f>'定期調査報告書 （別紙）'!N92</f>
        <v>0</v>
      </c>
      <c r="QS2" s="341">
        <f>'定期調査報告書 （別紙）'!U92</f>
        <v>0</v>
      </c>
      <c r="QT2" s="341">
        <f>'定期調査報告書 （別紙）'!AE92</f>
        <v>0</v>
      </c>
      <c r="QU2" s="341">
        <f>'定期調査報告書 （別紙）'!N93</f>
        <v>0</v>
      </c>
      <c r="QV2" s="341">
        <f>'定期調査報告書 （別紙）'!U93</f>
        <v>0</v>
      </c>
      <c r="QW2" s="341">
        <f>'定期調査報告書 （別紙）'!AE93</f>
        <v>0</v>
      </c>
      <c r="QX2" s="341">
        <f>'定期調査報告書 （別紙）'!N94</f>
        <v>0</v>
      </c>
      <c r="QY2" s="341">
        <f>'定期調査報告書 （別紙）'!U94</f>
        <v>0</v>
      </c>
      <c r="QZ2" s="341">
        <f>'定期調査報告書 （別紙）'!AE94</f>
        <v>0</v>
      </c>
      <c r="RA2" s="341">
        <f>'定期調査報告書 （別紙）'!N95</f>
        <v>0</v>
      </c>
      <c r="RB2" s="341">
        <f>'定期調査報告書 （別紙）'!U95</f>
        <v>0</v>
      </c>
      <c r="RC2" s="341">
        <f>'定期調査報告書 （別紙）'!AE95</f>
        <v>0</v>
      </c>
      <c r="RD2" s="337">
        <f>'定期調査報告書 （別紙）'!U97</f>
        <v>0</v>
      </c>
      <c r="RE2" s="337">
        <f>'定期調査報告書 （別紙）'!AE97</f>
        <v>0</v>
      </c>
      <c r="RF2" s="337">
        <f>'定期調査報告書 （別紙）'!U98</f>
        <v>0</v>
      </c>
      <c r="RG2" s="337">
        <f>'定期調査報告書 （別紙）'!AE98</f>
        <v>0</v>
      </c>
      <c r="RH2" s="337">
        <f>'定期調査報告書 （別紙）'!U99</f>
        <v>0</v>
      </c>
      <c r="RI2" s="337">
        <f>'定期調査報告書 （別紙）'!AE99</f>
        <v>0</v>
      </c>
      <c r="RJ2" s="337">
        <f>'定期調査報告書 （別紙）'!U100</f>
        <v>0</v>
      </c>
      <c r="RK2" s="337">
        <f>'定期調査報告書 （別紙）'!AE100</f>
        <v>0</v>
      </c>
      <c r="RL2" s="337">
        <f>'定期調査報告書 （別紙）'!U101</f>
        <v>0</v>
      </c>
      <c r="RM2" s="337">
        <f>'定期調査報告書 （別紙）'!AE101</f>
        <v>0</v>
      </c>
      <c r="RN2" s="337">
        <f>'定期調査報告書 （別紙）'!U102</f>
        <v>0</v>
      </c>
      <c r="RO2" s="337">
        <f>'定期調査報告書 （別紙）'!AE102</f>
        <v>0</v>
      </c>
      <c r="RP2" s="337">
        <f>'定期調査報告書 （別紙）'!U103</f>
        <v>0</v>
      </c>
      <c r="RQ2" s="337">
        <f>'定期調査報告書 （別紙）'!AE103</f>
        <v>0</v>
      </c>
      <c r="RR2" s="337">
        <f>'定期調査報告書 （別紙）'!U104</f>
        <v>0</v>
      </c>
      <c r="RS2" s="337">
        <f>'定期調査報告書 （別紙）'!AE104</f>
        <v>0</v>
      </c>
      <c r="RT2" s="337">
        <f>'定期調査報告書 （別紙）'!U105</f>
        <v>0</v>
      </c>
      <c r="RU2" s="337">
        <f>'定期調査報告書 （別紙）'!AE105</f>
        <v>0</v>
      </c>
      <c r="RV2" s="337">
        <f>'定期調査報告書 （別紙）'!U106</f>
        <v>0</v>
      </c>
      <c r="RW2" s="337">
        <f>'定期調査報告書 （別紙）'!AE106</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受理証</vt:lpstr>
      <vt:lpstr>定期調査報告概要書</vt:lpstr>
      <vt:lpstr>定期調査報告書</vt:lpstr>
      <vt:lpstr>別記（調査結果表）</vt:lpstr>
      <vt:lpstr>別添１様式（図面）</vt:lpstr>
      <vt:lpstr>別添２様式（関係写真）</vt:lpstr>
      <vt:lpstr>定期調査報告書 （別紙）</vt:lpstr>
      <vt:lpstr>札幌市管理用（特建）※消さないでください</vt:lpstr>
      <vt:lpstr>定期調査報告書!OLE_LINK1</vt:lpstr>
      <vt:lpstr>受理証!Print_Area</vt:lpstr>
      <vt:lpstr>注意事項!Print_Area</vt:lpstr>
      <vt:lpstr>定期調査報告概要書!Print_Area</vt:lpstr>
      <vt:lpstr>定期調査報告書!Print_Area</vt:lpstr>
      <vt:lpstr>'定期調査報告書 （別紙）'!Print_Area</vt:lpstr>
      <vt:lpstr>'別記（調査結果表）'!Print_Area</vt:lpstr>
      <vt:lpstr>'別添１様式（図面）'!Print_Area</vt:lpstr>
      <vt:lpstr>'別添２様式（関係写真）'!Print_Area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2021-03-23T06:23:27Z</dcterms:created>
  <dcterms:modified xsi:type="dcterms:W3CDTF">2025-04-02T06:40:30Z</dcterms:modified>
</cp:coreProperties>
</file>