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aisei-s-02\財政課\調査係\02財政公表\04財政状況資料集\R5決\05_HPアップ\"/>
    </mc:Choice>
  </mc:AlternateContent>
  <xr:revisionPtr revIDLastSave="0" documentId="13_ncr:1_{F277E4FD-5229-4C6B-8FB1-EA898E1BBB2D}" xr6:coauthVersionLast="47" xr6:coauthVersionMax="47" xr10:uidLastSave="{00000000-0000-0000-0000-000000000000}"/>
  <bookViews>
    <workbookView xWindow="28680" yWindow="-25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9"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C39" i="10"/>
  <c r="BW38" i="10"/>
  <c r="BE38" i="10"/>
  <c r="U38" i="10"/>
  <c r="BW37" i="10"/>
  <c r="BE37" i="10"/>
  <c r="BE36" i="10"/>
  <c r="BE35" i="10"/>
  <c r="CO34" i="10"/>
  <c r="CO35" i="10" s="1"/>
  <c r="CO36" i="10" s="1"/>
  <c r="CO37" i="10" s="1"/>
  <c r="CO38" i="10" s="1"/>
  <c r="CO39" i="10" s="1"/>
  <c r="CO40" i="10" s="1"/>
  <c r="CO41" i="10" s="1"/>
  <c r="CO42" i="10" s="1"/>
  <c r="CO43" i="10" s="1"/>
  <c r="BW34" i="10"/>
  <c r="BW35" i="10" s="1"/>
  <c r="BW36" i="10" s="1"/>
  <c r="BE34" i="10"/>
  <c r="C34" i="10"/>
  <c r="C35" i="10" s="1"/>
  <c r="C36" i="10" l="1"/>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alcChain>
</file>

<file path=xl/sharedStrings.xml><?xml version="1.0" encoding="utf-8"?>
<sst xmlns="http://schemas.openxmlformats.org/spreadsheetml/2006/main" count="1379" uniqueCount="594">
  <si>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</si>
  <si>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</si>
  <si>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</si>
  <si>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</si>
  <si>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</si>
  <si>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</si>
  <si>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</si>
  <si>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</si>
  <si>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</si>
  <si>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</si>
  <si>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</si>
  <si>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</si>
  <si>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</si>
  <si>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</si>
  <si>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</si>
  <si>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</si>
  <si>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</si>
  <si>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</si>
  <si>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</si>
  <si>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</si>
  <si>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</si>
  <si>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</si>
  <si>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</si>
  <si>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</si>
  <si>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</si>
  <si>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</si>
  <si>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</si>
  <si>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</si>
  <si>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</si>
  <si>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</si>
  <si>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</si>
  <si>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</si>
  <si>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</si>
  <si>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</si>
  <si>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</si>
  <si>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</si>
  <si>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</si>
  <si>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</si>
  <si>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</si>
  <si>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</si>
  <si>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</si>
  <si>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</si>
  <si>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</si>
  <si>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</si>
  <si>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</si>
  <si>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</si>
  <si>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</si>
  <si>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</si>
  <si>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</si>
  <si>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</si>
  <si>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</si>
  <si>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</si>
  <si>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</si>
  <si>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</si>
  <si>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</si>
  <si>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</si>
  <si>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</si>
  <si>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</si>
  <si>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</si>
  <si>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</si>
  <si>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</si>
  <si>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</si>
  <si>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</si>
  <si>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</si>
  <si>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</si>
  <si>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</si>
  <si>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</si>
  <si>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</si>
  <si>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</si>
  <si>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</si>
  <si>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</si>
  <si>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</si>
  <si>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</si>
  <si>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</si>
  <si>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</si>
  <si>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</si>
  <si>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</si>
  <si>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</si>
  <si>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</si>
  <si>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</si>
  <si>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</si>
  <si>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</si>
  <si>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</si>
  <si>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</si>
  <si>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</si>
  <si>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</si>
  <si>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</si>
  <si>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</si>
  <si>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</si>
  <si>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</si>
  <si>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</si>
  <si>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</si>
  <si>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</si>
  <si>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</si>
  <si>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札幌市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</si>
  <si>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</si>
  <si>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</si>
  <si>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</si>
  <si>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</si>
  <si>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</si>
  <si>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</si>
  <si>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</si>
  <si>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</si>
  <si>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</si>
  <si>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</si>
  <si>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</si>
  <si>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</si>
  <si>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</si>
  <si>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</si>
  <si>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</si>
  <si>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</si>
  <si>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</si>
  <si>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</si>
  <si>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</si>
  <si>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</si>
  <si>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</si>
  <si>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</si>
  <si>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</si>
  <si>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</si>
  <si>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</si>
  <si>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</si>
  <si>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</si>
  <si>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</si>
  <si>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</si>
  <si>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</si>
  <si>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</si>
  <si>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</si>
  <si>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</si>
  <si>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</si>
  <si>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</si>
  <si>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</si>
  <si>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</si>
  <si>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</si>
  <si>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</si>
  <si>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</si>
  <si>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</si>
  <si>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</si>
  <si>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</si>
  <si>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</si>
  <si>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</si>
  <si>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</si>
  <si>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</si>
  <si>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</si>
  <si>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</si>
  <si>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</si>
  <si>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</si>
  <si>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</si>
  <si>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</si>
  <si>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</si>
  <si>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</si>
  <si>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</si>
  <si>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</si>
  <si>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</si>
  <si>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</si>
  <si>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</si>
  <si>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</si>
  <si>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</si>
  <si>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</si>
  <si>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</si>
  <si>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</si>
  <si>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</si>
  <si>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</si>
  <si>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</si>
  <si>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</si>
  <si>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</si>
  <si>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</si>
  <si>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</si>
  <si>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</si>
  <si>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</si>
  <si>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</si>
  <si>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</si>
  <si>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</si>
  <si>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</si>
  <si>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</si>
  <si>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</si>
  <si>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</si>
  <si>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</si>
  <si>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</si>
  <si>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</si>
  <si>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</si>
  <si>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</si>
  <si>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</si>
  <si>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</si>
  <si>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</si>
  <si>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</si>
  <si>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</si>
  <si>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</si>
  <si>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</si>
  <si>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</si>
  <si>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</si>
  <si>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</si>
  <si>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</si>
  <si>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</si>
  <si>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</si>
  <si>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</si>
  <si>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</si>
  <si>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</si>
  <si>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</si>
  <si>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</si>
  <si>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</si>
  <si>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</si>
  <si>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</si>
  <si>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</si>
  <si>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北海道札幌市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</si>
  <si>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</si>
  <si>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</si>
  <si>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</si>
  <si>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</si>
  <si>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</si>
  <si>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</si>
  <si>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</si>
  <si>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</si>
  <si>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</si>
  <si>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</si>
  <si>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</si>
  <si>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</si>
  <si>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</si>
  <si>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</si>
  <si>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</si>
  <si>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</si>
  <si>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</si>
  <si>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</si>
  <si>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</si>
  <si>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</si>
  <si>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</si>
  <si>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</si>
  <si>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</si>
  <si>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</si>
  <si>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</si>
  <si>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</si>
  <si>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</si>
  <si>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</si>
  <si>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</si>
  <si>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</si>
  <si>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</si>
  <si>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</si>
  <si>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</si>
  <si>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</si>
  <si>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</si>
  <si>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</si>
  <si>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</si>
  <si>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</si>
  <si>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</si>
  <si>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</si>
  <si>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</si>
  <si>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</si>
  <si>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</si>
  <si>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</si>
  <si>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</si>
  <si>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</si>
  <si>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</si>
  <si>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</si>
  <si>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</si>
  <si>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</si>
  <si>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</si>
  <si>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</si>
  <si>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</si>
  <si>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</si>
  <si>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</si>
  <si>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</si>
  <si>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</si>
  <si>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</si>
  <si>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</si>
  <si>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</si>
  <si>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</si>
  <si>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</si>
  <si>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</si>
  <si>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</si>
  <si>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</si>
  <si>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</si>
  <si>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</si>
  <si>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</si>
  <si>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</si>
  <si>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</si>
  <si>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</si>
  <si>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</si>
  <si>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</si>
  <si>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</si>
  <si>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</si>
  <si>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</si>
  <si>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</si>
  <si>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</si>
  <si>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</si>
  <si>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</si>
  <si>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</si>
  <si>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</si>
  <si>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</si>
  <si>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</si>
  <si>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</si>
  <si>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</si>
  <si>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</si>
  <si>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</si>
  <si>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</si>
  <si>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</si>
  <si>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</si>
  <si>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</si>
  <si>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</si>
  <si>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</si>
  <si>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</si>
  <si>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</si>
  <si>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</si>
  <si>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</si>
  <si>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</si>
  <si>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</si>
  <si>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</si>
  <si>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</si>
  <si>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</si>
  <si>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</si>
  <si>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</si>
  <si>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</si>
  <si>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</si>
  <si>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</si>
  <si>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</si>
  <si>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</si>
  <si>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</si>
  <si>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</si>
  <si>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</si>
  <si>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</si>
  <si>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</si>
  <si>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</si>
  <si>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</si>
  <si>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</si>
  <si>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</si>
  <si>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</si>
  <si>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</si>
  <si>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</si>
  <si>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</si>
  <si>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</si>
  <si>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</si>
  <si>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</si>
  <si>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</si>
  <si>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</si>
  <si>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</si>
  <si>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</si>
  <si>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</si>
  <si>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</si>
  <si>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</si>
  <si>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</si>
  <si>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</si>
  <si>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</si>
  <si>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</si>
  <si>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</si>
  <si>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</si>
  <si>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</si>
  <si>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</si>
  <si>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</si>
  <si>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</si>
  <si>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</si>
  <si>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</si>
  <si>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</si>
  <si>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</si>
  <si>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</si>
  <si>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</si>
  <si>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</si>
  <si>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北海道札幌市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</si>
  <si>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</si>
  <si>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</si>
  <si>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</si>
  <si>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</si>
  <si>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</si>
  <si>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</si>
  <si>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</si>
  <si>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</si>
  <si>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</si>
  <si>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</si>
  <si>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</si>
  <si>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</si>
  <si>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</si>
  <si>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</si>
  <si>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</si>
  <si>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</si>
  <si>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</si>
  <si>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</si>
  <si>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</si>
  <si>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</si>
  <si>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</si>
  <si>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母子父子寡婦福祉資金貸付会計</t>
    <phoneticPr fontId="5"/>
  </si>
  <si>
    <t>基金会計</t>
    <phoneticPr fontId="5"/>
  </si>
  <si>
    <t>公債会計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</si>
  <si>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</si>
  <si>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</si>
  <si>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</si>
  <si>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</si>
  <si>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</si>
  <si>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</si>
  <si>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</si>
  <si>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</si>
  <si>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</si>
  <si>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</si>
  <si>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</si>
  <si>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</si>
  <si>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</si>
  <si>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後期高齢者医療会計</t>
    <phoneticPr fontId="5"/>
  </si>
  <si>
    <t>駐車場会計</t>
    <phoneticPr fontId="5"/>
  </si>
  <si>
    <t>国民健康保険会計</t>
    <phoneticPr fontId="5"/>
  </si>
  <si>
    <t>介護保険会計</t>
    <phoneticPr fontId="5"/>
  </si>
  <si>
    <t>病院事業会計</t>
    <phoneticPr fontId="5"/>
  </si>
  <si>
    <t>法適用企業</t>
    <phoneticPr fontId="5"/>
  </si>
  <si>
    <t>中央卸売市場事業会計</t>
    <phoneticPr fontId="5"/>
  </si>
  <si>
    <t>軌道整備事業会計</t>
    <phoneticPr fontId="5"/>
  </si>
  <si>
    <t>高速電車事業会計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</si>
  <si>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</si>
  <si>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</si>
  <si>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</si>
  <si>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</si>
  <si>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</si>
  <si>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</si>
  <si>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</si>
  <si>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</si>
  <si>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</si>
  <si>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</si>
  <si>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</si>
  <si>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</si>
  <si>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</si>
  <si>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</si>
  <si>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</si>
  <si>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</si>
  <si>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</si>
  <si>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</si>
  <si>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</si>
  <si>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</si>
  <si>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</si>
  <si>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</si>
  <si>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</si>
  <si>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</si>
  <si>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</si>
  <si>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</si>
  <si>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</si>
  <si>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</si>
  <si>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</si>
  <si>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</si>
  <si>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</si>
  <si>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</si>
  <si>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</si>
  <si>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</si>
  <si>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</si>
  <si>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</si>
  <si>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</si>
  <si>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</si>
  <si>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</si>
  <si>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</si>
  <si>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</si>
  <si>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</si>
  <si>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</si>
  <si>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</si>
  <si>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</si>
  <si>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</si>
  <si>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</si>
  <si>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</si>
  <si>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</si>
  <si>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</si>
  <si>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</si>
  <si>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</si>
  <si>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</si>
  <si>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</si>
  <si>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</si>
  <si>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</si>
  <si>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</si>
  <si>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</si>
  <si>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</si>
  <si>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</si>
  <si>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</si>
  <si>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</si>
  <si>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</si>
  <si>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</si>
  <si>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</si>
  <si>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</si>
  <si>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</si>
  <si>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</si>
  <si>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</si>
  <si>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</si>
  <si>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</si>
  <si>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</si>
  <si>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</si>
  <si>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</si>
  <si>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</si>
  <si>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</si>
  <si>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</si>
  <si>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</si>
  <si>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</si>
  <si>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</si>
  <si>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</si>
  <si>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</si>
  <si>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</si>
  <si>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</si>
  <si>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</si>
  <si>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</si>
  <si>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</si>
  <si>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</si>
  <si>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</si>
  <si>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</si>
  <si>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</si>
  <si>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</si>
  <si>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</si>
  <si>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</si>
  <si>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</si>
  <si>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</si>
  <si>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</si>
  <si>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</si>
  <si>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</si>
  <si>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</si>
  <si>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</si>
  <si>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</si>
  <si>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</si>
  <si>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</si>
  <si>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</si>
  <si>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</si>
  <si>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</si>
  <si>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</si>
  <si>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</si>
  <si>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</si>
  <si>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</si>
  <si>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</si>
  <si>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</si>
  <si>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</si>
  <si>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</si>
  <si>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</si>
  <si>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</si>
  <si>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</si>
  <si>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</si>
  <si>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</si>
  <si>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</si>
  <si>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</si>
  <si>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</si>
  <si>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</si>
  <si>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</si>
  <si>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</si>
  <si>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</si>
  <si>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</si>
  <si>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</si>
  <si>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</si>
  <si>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</si>
  <si>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</si>
  <si>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</si>
  <si>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</si>
  <si>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</si>
  <si>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</si>
  <si>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</si>
  <si>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1.43</t>
  </si>
  <si>
    <t>▲ 0.99</t>
  </si>
  <si>
    <t>▲ 0.74</t>
  </si>
  <si>
    <t>水道事業会計</t>
  </si>
  <si>
    <t>下水道事業会計</t>
  </si>
  <si>
    <t>一般会計</t>
  </si>
  <si>
    <t>中央卸売市場事業会計</t>
  </si>
  <si>
    <t>後期高齢者医療会計</t>
  </si>
  <si>
    <t>病院事業会計</t>
  </si>
  <si>
    <t>軌道整備事業会計</t>
  </si>
  <si>
    <t>国民健康保険会計</t>
  </si>
  <si>
    <t>その他会計（赤字）</t>
  </si>
  <si>
    <t>その他会計（黒字）</t>
  </si>
  <si>
    <t>まちづくり推進基金</t>
    <rPh sb="5" eb="9">
      <t>スイシンキキン</t>
    </rPh>
    <phoneticPr fontId="5"/>
  </si>
  <si>
    <t>スポーツ振興基金</t>
    <rPh sb="4" eb="8">
      <t>シンコウキキン</t>
    </rPh>
    <phoneticPr fontId="5"/>
  </si>
  <si>
    <t>奨学基金</t>
    <rPh sb="0" eb="4">
      <t>ショウガクキキン</t>
    </rPh>
    <phoneticPr fontId="5"/>
  </si>
  <si>
    <t>霊園基金</t>
    <rPh sb="0" eb="4">
      <t>レイエンキキン</t>
    </rPh>
    <phoneticPr fontId="5"/>
  </si>
  <si>
    <t>札幌市職員退職手当平準化基金</t>
    <rPh sb="0" eb="5">
      <t>サッポロシショクイン</t>
    </rPh>
    <rPh sb="5" eb="9">
      <t>タイショクテアテ</t>
    </rPh>
    <rPh sb="9" eb="12">
      <t>ヘイジュンカ</t>
    </rPh>
    <rPh sb="12" eb="14">
      <t>キキン</t>
    </rPh>
    <phoneticPr fontId="5"/>
  </si>
  <si>
    <t>-</t>
    <phoneticPr fontId="2"/>
  </si>
  <si>
    <t>北海道市町村備荒資金組合</t>
    <rPh sb="0" eb="3">
      <t>ホッカイドウ</t>
    </rPh>
    <rPh sb="3" eb="6">
      <t>シチョウソン</t>
    </rPh>
    <rPh sb="6" eb="8">
      <t>ビコウ</t>
    </rPh>
    <rPh sb="8" eb="10">
      <t>シキン</t>
    </rPh>
    <rPh sb="10" eb="12">
      <t>クミアイ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</si>
  <si>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</si>
  <si>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石狩西部広域水道企業団</t>
    <rPh sb="0" eb="2">
      <t>イシカリ</t>
    </rPh>
    <rPh sb="2" eb="4">
      <t>セイブ</t>
    </rPh>
    <rPh sb="4" eb="6">
      <t>コウイキ</t>
    </rPh>
    <rPh sb="6" eb="8">
      <t>スイドウ</t>
    </rPh>
    <rPh sb="8" eb="10">
      <t>キギョウ</t>
    </rPh>
    <rPh sb="10" eb="11">
      <t>ダン</t>
    </rPh>
    <phoneticPr fontId="2"/>
  </si>
  <si>
    <t>(公財)札幌市中小企業共済センター</t>
    <rPh sb="1" eb="2">
      <t>コウ</t>
    </rPh>
    <rPh sb="2" eb="3">
      <t>ザイ</t>
    </rPh>
    <phoneticPr fontId="5"/>
  </si>
  <si>
    <t>(一財)札幌市住宅管理公社</t>
    <rPh sb="1" eb="2">
      <t>イチ</t>
    </rPh>
    <phoneticPr fontId="5"/>
  </si>
  <si>
    <t>(一財)さっぽろ水道サービス協会</t>
  </si>
  <si>
    <t>(公財)さっぽろ青少年女性活動協会</t>
    <rPh sb="1" eb="2">
      <t>コウ</t>
    </rPh>
    <rPh sb="2" eb="3">
      <t>ザイ</t>
    </rPh>
    <phoneticPr fontId="5"/>
  </si>
  <si>
    <t>(一財)札幌産業流通振興協会</t>
    <rPh sb="1" eb="2">
      <t>イチ</t>
    </rPh>
    <phoneticPr fontId="5"/>
  </si>
  <si>
    <t>(一財)札幌市下水道資源公社</t>
  </si>
  <si>
    <t>(一財)札幌市スポーツ協会</t>
    <rPh sb="1" eb="2">
      <t>イチ</t>
    </rPh>
    <rPh sb="4" eb="7">
      <t>サッポロシ</t>
    </rPh>
    <rPh sb="11" eb="13">
      <t>キョウカイ</t>
    </rPh>
    <phoneticPr fontId="5"/>
  </si>
  <si>
    <t>(公財)札幌市公園緑化協会</t>
    <rPh sb="1" eb="2">
      <t>コウ</t>
    </rPh>
    <rPh sb="2" eb="3">
      <t>ザイ</t>
    </rPh>
    <phoneticPr fontId="5"/>
  </si>
  <si>
    <t>(一財)札幌勤労者職業福祉センター</t>
    <rPh sb="1" eb="2">
      <t>イチ</t>
    </rPh>
    <rPh sb="2" eb="3">
      <t>ザイ</t>
    </rPh>
    <phoneticPr fontId="2"/>
  </si>
  <si>
    <t>(公財)札幌市芸術文化財団</t>
    <rPh sb="1" eb="2">
      <t>コウ</t>
    </rPh>
    <rPh sb="2" eb="3">
      <t>ザイ</t>
    </rPh>
    <phoneticPr fontId="5"/>
  </si>
  <si>
    <t>(一財)さっぽろ産業振興財団</t>
    <rPh sb="1" eb="2">
      <t>イチ</t>
    </rPh>
    <phoneticPr fontId="5"/>
  </si>
  <si>
    <t>(一財)札幌市交通事業振興公社</t>
  </si>
  <si>
    <t>(一財)札幌市環境事業公社</t>
  </si>
  <si>
    <t>(公財)札幌国際プラザ</t>
  </si>
  <si>
    <t>(公財)札幌市防災協会</t>
    <rPh sb="1" eb="2">
      <t>コウ</t>
    </rPh>
    <phoneticPr fontId="5"/>
  </si>
  <si>
    <t>(財)札幌市防災協会</t>
  </si>
  <si>
    <t>(公財)札幌市生涯学習振興財団</t>
    <rPh sb="1" eb="2">
      <t>コウ</t>
    </rPh>
    <rPh sb="2" eb="3">
      <t>ザイ</t>
    </rPh>
    <phoneticPr fontId="5"/>
  </si>
  <si>
    <t>(財)札幌市生涯学習振興財団</t>
  </si>
  <si>
    <t>(公財)パシフィック・ミュージック・フェスティバル組織委員会</t>
  </si>
  <si>
    <t>(一財)札幌市職員福利厚生会</t>
    <rPh sb="1" eb="2">
      <t>イチ</t>
    </rPh>
    <phoneticPr fontId="5"/>
  </si>
  <si>
    <t>(財)札幌市職員福利厚生会</t>
  </si>
  <si>
    <t>(一財)さっぽろシュリー</t>
    <rPh sb="1" eb="2">
      <t>イチ</t>
    </rPh>
    <phoneticPr fontId="5"/>
  </si>
  <si>
    <t>(財)さっぽろシュリー</t>
  </si>
  <si>
    <t>(株)札幌振興公社</t>
  </si>
  <si>
    <t>(株)札幌花き地方卸売市場</t>
  </si>
  <si>
    <t>(株)札幌ドーム</t>
  </si>
  <si>
    <t>(株)札幌エネルギー供給公社</t>
  </si>
  <si>
    <t>(株)札幌副都心開発公社</t>
  </si>
  <si>
    <t>(株)札幌丘珠空港ビル</t>
  </si>
  <si>
    <t>公立大学法人札幌市立大学</t>
  </si>
  <si>
    <t>札幌市森林組合</t>
  </si>
  <si>
    <t>(株)コンサドーレ</t>
  </si>
  <si>
    <t>(株)札幌総合情報センター</t>
  </si>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</sst>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FE72-434A-A900-C0F893BD8A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47961</c:v>
                </c:pt>
                <c:pt idx="1">
                  <c:v>50962</c:v>
                </c:pt>
                <c:pt idx="2">
                  <c:v>52396</c:v>
                </c:pt>
                <c:pt idx="3">
                  <c:v>56483</c:v>
                </c:pt>
                <c:pt idx="4">
                  <c:v>69217</c:v>
                </c:pt>
              </c:numCache>
            </c:numRef>
          </c:val>
          <c:smooth val="0"/>
          <c:extLst>
            <c:ext xmlns:c16="http://schemas.microsoft.com/office/drawing/2014/chart" uri="{C3380CC4-5D6E-409C-BE32-E72D297353CC}">
              <c16:uniqueId val="{00000001-FE72-434A-A900-C0F893BD8A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1.46</c:v>
                </c:pt>
                <c:pt idx="1">
                  <c:v>2.3199999999999998</c:v>
                </c:pt>
                <c:pt idx="2">
                  <c:v>1.79</c:v>
                </c:pt>
                <c:pt idx="3">
                  <c:v>1.44</c:v>
                </c:pt>
                <c:pt idx="4">
                  <c:v>1.1299999999999999</c:v>
                </c:pt>
              </c:numCache>
            </c:numRef>
          </c:val>
          <c:extLst>
            <c:ext xmlns:c16="http://schemas.microsoft.com/office/drawing/2014/chart" uri="{C3380CC4-5D6E-409C-BE32-E72D297353CC}">
              <c16:uniqueId val="{00000000-A37A-4B8A-A82E-AA74454DE3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4.34</c:v>
                </c:pt>
                <c:pt idx="1">
                  <c:v>4.92</c:v>
                </c:pt>
                <c:pt idx="2">
                  <c:v>4.71</c:v>
                </c:pt>
                <c:pt idx="3">
                  <c:v>5.15</c:v>
                </c:pt>
                <c:pt idx="4">
                  <c:v>5.22</c:v>
                </c:pt>
              </c:numCache>
            </c:numRef>
          </c:val>
          <c:extLst>
            <c:ext xmlns:c16="http://schemas.microsoft.com/office/drawing/2014/chart" uri="{C3380CC4-5D6E-409C-BE32-E72D297353CC}">
              <c16:uniqueId val="{00000001-A37A-4B8A-A82E-AA74454DE3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c:v>
                </c:pt>
                <c:pt idx="1">
                  <c:v>0.89</c:v>
                </c:pt>
                <c:pt idx="2">
                  <c:v>-1.43</c:v>
                </c:pt>
                <c:pt idx="3">
                  <c:v>-0.99</c:v>
                </c:pt>
                <c:pt idx="4">
                  <c:v>-0.74</c:v>
                </c:pt>
              </c:numCache>
            </c:numRef>
          </c:val>
          <c:smooth val="0"/>
          <c:extLst>
            <c:ext xmlns:c16="http://schemas.microsoft.com/office/drawing/2014/chart" uri="{C3380CC4-5D6E-409C-BE32-E72D297353CC}">
              <c16:uniqueId val="{00000002-A37A-4B8A-A82E-AA74454DE3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0.73</c:v>
                </c:pt>
                <c:pt idx="2">
                  <c:v>#N/A</c:v>
                </c:pt>
                <c:pt idx="3">
                  <c:v>0.85</c:v>
                </c:pt>
                <c:pt idx="4">
                  <c:v>#N/A</c:v>
                </c:pt>
                <c:pt idx="5">
                  <c:v>0.56000000000000005</c:v>
                </c:pt>
                <c:pt idx="6">
                  <c:v>#N/A</c:v>
                </c:pt>
                <c:pt idx="7">
                  <c:v>0.68</c:v>
                </c:pt>
                <c:pt idx="8">
                  <c:v>#N/A</c:v>
                </c:pt>
                <c:pt idx="9">
                  <c:v>0.04</c:v>
                </c:pt>
              </c:numCache>
            </c:numRef>
          </c:val>
          <c:extLst>
            <c:ext xmlns:c16="http://schemas.microsoft.com/office/drawing/2014/chart" uri="{C3380CC4-5D6E-409C-BE32-E72D297353CC}">
              <c16:uniqueId val="{00000000-AF5C-46B1-BC0F-2D6AD5B0C1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5C-46B1-BC0F-2D6AD5B0C1C5}"/>
            </c:ext>
          </c:extLst>
        </c:ser>
        <c:ser>
          <c:idx val="2"/>
          <c:order val="2"/>
          <c:tx>
            <c:strRef>
              <c:f>データシート!$A$29</c:f>
              <c:strCache>
                <c:ptCount val="1"/>
                <c:pt idx="0">
                  <c:v>国民健康保険会計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0.4</c:v>
                </c:pt>
                <c:pt idx="2">
                  <c:v>#N/A</c:v>
                </c:pt>
                <c:pt idx="3">
                  <c:v>0.54</c:v>
                </c:pt>
                <c:pt idx="4">
                  <c:v>#N/A</c:v>
                </c:pt>
                <c:pt idx="5">
                  <c:v>0.33</c:v>
                </c:pt>
                <c:pt idx="6">
                  <c:v>#N/A</c:v>
                </c:pt>
                <c:pt idx="7">
                  <c:v>0.02</c:v>
                </c:pt>
                <c:pt idx="8">
                  <c:v>#N/A</c:v>
                </c:pt>
                <c:pt idx="9">
                  <c:v>0.09</c:v>
                </c:pt>
              </c:numCache>
            </c:numRef>
          </c:val>
          <c:extLst>
            <c:ext xmlns:c16="http://schemas.microsoft.com/office/drawing/2014/chart" uri="{C3380CC4-5D6E-409C-BE32-E72D297353CC}">
              <c16:uniqueId val="{00000002-AF5C-46B1-BC0F-2D6AD5B0C1C5}"/>
            </c:ext>
          </c:extLst>
        </c:ser>
        <c:ser>
          <c:idx val="3"/>
          <c:order val="3"/>
          <c:tx>
            <c:strRef>
              <c:f>データシート!$A$30</c:f>
              <c:strCache>
                <c:ptCount val="1"/>
                <c:pt idx="0">
                  <c:v>軌道整備事業会計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0.04</c:v>
                </c:pt>
                <c:pt idx="4">
                  <c:v>#N/A</c:v>
                </c:pt>
                <c:pt idx="5">
                  <c:v>0.1</c:v>
                </c:pt>
                <c:pt idx="6">
                  <c:v>#N/A</c:v>
                </c:pt>
                <c:pt idx="7">
                  <c:v>0.1</c:v>
                </c:pt>
                <c:pt idx="8">
                  <c:v>#N/A</c:v>
                </c:pt>
                <c:pt idx="9">
                  <c:v>0.11</c:v>
                </c:pt>
              </c:numCache>
            </c:numRef>
          </c:val>
          <c:extLst>
            <c:ext xmlns:c16="http://schemas.microsoft.com/office/drawing/2014/chart" uri="{C3380CC4-5D6E-409C-BE32-E72D297353CC}">
              <c16:uniqueId val="{00000003-AF5C-46B1-BC0F-2D6AD5B0C1C5}"/>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0.65</c:v>
                </c:pt>
                <c:pt idx="4">
                  <c:v>#N/A</c:v>
                </c:pt>
                <c:pt idx="5">
                  <c:v>0.93</c:v>
                </c:pt>
                <c:pt idx="6">
                  <c:v>#N/A</c:v>
                </c:pt>
                <c:pt idx="7">
                  <c:v>0.44</c:v>
                </c:pt>
                <c:pt idx="8">
                  <c:v>#N/A</c:v>
                </c:pt>
                <c:pt idx="9">
                  <c:v>0.13</c:v>
                </c:pt>
              </c:numCache>
            </c:numRef>
          </c:val>
          <c:extLst>
            <c:ext xmlns:c16="http://schemas.microsoft.com/office/drawing/2014/chart" uri="{C3380CC4-5D6E-409C-BE32-E72D297353CC}">
              <c16:uniqueId val="{00000004-AF5C-46B1-BC0F-2D6AD5B0C1C5}"/>
            </c:ext>
          </c:extLst>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0.21</c:v>
                </c:pt>
                <c:pt idx="4">
                  <c:v>#N/A</c:v>
                </c:pt>
                <c:pt idx="5">
                  <c:v>0.21</c:v>
                </c:pt>
                <c:pt idx="6">
                  <c:v>#N/A</c:v>
                </c:pt>
                <c:pt idx="7">
                  <c:v>0.23</c:v>
                </c:pt>
                <c:pt idx="8">
                  <c:v>#N/A</c:v>
                </c:pt>
                <c:pt idx="9">
                  <c:v>0.23</c:v>
                </c:pt>
              </c:numCache>
            </c:numRef>
          </c:val>
          <c:extLst>
            <c:ext xmlns:c16="http://schemas.microsoft.com/office/drawing/2014/chart" uri="{C3380CC4-5D6E-409C-BE32-E72D297353CC}">
              <c16:uniqueId val="{00000005-AF5C-46B1-BC0F-2D6AD5B0C1C5}"/>
            </c:ext>
          </c:extLst>
        </c:ser>
        <c:ser>
          <c:idx val="6"/>
          <c:order val="6"/>
          <c:tx>
            <c:strRef>
              <c:f>データシート!$A$33</c:f>
              <c:strCache>
                <c:ptCount val="1"/>
                <c:pt idx="0">
                  <c:v>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0.17</c:v>
                </c:pt>
                <c:pt idx="4">
                  <c:v>#N/A</c:v>
                </c:pt>
                <c:pt idx="5">
                  <c:v>0.17</c:v>
                </c:pt>
                <c:pt idx="6">
                  <c:v>#N/A</c:v>
                </c:pt>
                <c:pt idx="7">
                  <c:v>0.23</c:v>
                </c:pt>
                <c:pt idx="8">
                  <c:v>#N/A</c:v>
                </c:pt>
                <c:pt idx="9">
                  <c:v>0.26</c:v>
                </c:pt>
              </c:numCache>
            </c:numRef>
          </c:val>
          <c:extLst>
            <c:ext xmlns:c16="http://schemas.microsoft.com/office/drawing/2014/chart" uri="{C3380CC4-5D6E-409C-BE32-E72D297353CC}">
              <c16:uniqueId val="{00000006-AF5C-46B1-BC0F-2D6AD5B0C1C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1.32</c:v>
                </c:pt>
                <c:pt idx="2">
                  <c:v>#N/A</c:v>
                </c:pt>
                <c:pt idx="3">
                  <c:v>2.2400000000000002</c:v>
                </c:pt>
                <c:pt idx="4">
                  <c:v>#N/A</c:v>
                </c:pt>
                <c:pt idx="5">
                  <c:v>1.75</c:v>
                </c:pt>
                <c:pt idx="6">
                  <c:v>#N/A</c:v>
                </c:pt>
                <c:pt idx="7">
                  <c:v>1.25</c:v>
                </c:pt>
                <c:pt idx="8">
                  <c:v>#N/A</c:v>
                </c:pt>
                <c:pt idx="9">
                  <c:v>1.1000000000000001</c:v>
                </c:pt>
              </c:numCache>
            </c:numRef>
          </c:val>
          <c:extLst>
            <c:ext xmlns:c16="http://schemas.microsoft.com/office/drawing/2014/chart" uri="{C3380CC4-5D6E-409C-BE32-E72D297353CC}">
              <c16:uniqueId val="{00000007-AF5C-46B1-BC0F-2D6AD5B0C1C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c:v>
                </c:pt>
                <c:pt idx="2">
                  <c:v>#N/A</c:v>
                </c:pt>
                <c:pt idx="3">
                  <c:v>1.3</c:v>
                </c:pt>
                <c:pt idx="4">
                  <c:v>#N/A</c:v>
                </c:pt>
                <c:pt idx="5">
                  <c:v>1.28</c:v>
                </c:pt>
                <c:pt idx="6">
                  <c:v>#N/A</c:v>
                </c:pt>
                <c:pt idx="7">
                  <c:v>1.19</c:v>
                </c:pt>
                <c:pt idx="8">
                  <c:v>#N/A</c:v>
                </c:pt>
                <c:pt idx="9">
                  <c:v>1.1100000000000001</c:v>
                </c:pt>
              </c:numCache>
            </c:numRef>
          </c:val>
          <c:extLst>
            <c:ext xmlns:c16="http://schemas.microsoft.com/office/drawing/2014/chart" uri="{C3380CC4-5D6E-409C-BE32-E72D297353CC}">
              <c16:uniqueId val="{00000008-AF5C-46B1-BC0F-2D6AD5B0C1C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2.97</c:v>
                </c:pt>
                <c:pt idx="2">
                  <c:v>#N/A</c:v>
                </c:pt>
                <c:pt idx="3">
                  <c:v>3.2</c:v>
                </c:pt>
                <c:pt idx="4">
                  <c:v>#N/A</c:v>
                </c:pt>
                <c:pt idx="5">
                  <c:v>3.05</c:v>
                </c:pt>
                <c:pt idx="6">
                  <c:v>#N/A</c:v>
                </c:pt>
                <c:pt idx="7">
                  <c:v>3.03</c:v>
                </c:pt>
                <c:pt idx="8">
                  <c:v>#N/A</c:v>
                </c:pt>
                <c:pt idx="9">
                  <c:v>2.44</c:v>
                </c:pt>
              </c:numCache>
            </c:numRef>
          </c:val>
          <c:extLst>
            <c:ext xmlns:c16="http://schemas.microsoft.com/office/drawing/2014/chart" uri="{C3380CC4-5D6E-409C-BE32-E72D297353CC}">
              <c16:uniqueId val="{00000009-AF5C-46B1-BC0F-2D6AD5B0C1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78312</c:v>
                </c:pt>
                <c:pt idx="5">
                  <c:v>77306</c:v>
                </c:pt>
                <c:pt idx="8">
                  <c:v>77192</c:v>
                </c:pt>
                <c:pt idx="11">
                  <c:v>76142</c:v>
                </c:pt>
                <c:pt idx="14">
                  <c:v>78201</c:v>
                </c:pt>
              </c:numCache>
            </c:numRef>
          </c:val>
          <c:extLst>
            <c:ext xmlns:c16="http://schemas.microsoft.com/office/drawing/2014/chart" uri="{C3380CC4-5D6E-409C-BE32-E72D297353CC}">
              <c16:uniqueId val="{00000000-A3CA-41E5-86BD-B896B44743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A3CA-41E5-86BD-B896B44743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278</c:v>
                </c:pt>
                <c:pt idx="3">
                  <c:v>278</c:v>
                </c:pt>
                <c:pt idx="6">
                  <c:v>292</c:v>
                </c:pt>
                <c:pt idx="9">
                  <c:v>284</c:v>
                </c:pt>
                <c:pt idx="12">
                  <c:v>289</c:v>
                </c:pt>
              </c:numCache>
            </c:numRef>
          </c:val>
          <c:extLst>
            <c:ext xmlns:c16="http://schemas.microsoft.com/office/drawing/2014/chart" uri="{C3380CC4-5D6E-409C-BE32-E72D297353CC}">
              <c16:uniqueId val="{00000002-A3CA-41E5-86BD-B896B44743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CA-41E5-86BD-B896B44743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17336</c:v>
                </c:pt>
                <c:pt idx="3">
                  <c:v>16081</c:v>
                </c:pt>
                <c:pt idx="6">
                  <c:v>16033</c:v>
                </c:pt>
                <c:pt idx="9">
                  <c:v>15103</c:v>
                </c:pt>
                <c:pt idx="12">
                  <c:v>16072</c:v>
                </c:pt>
              </c:numCache>
            </c:numRef>
          </c:val>
          <c:extLst>
            <c:ext xmlns:c16="http://schemas.microsoft.com/office/drawing/2014/chart" uri="{C3380CC4-5D6E-409C-BE32-E72D297353CC}">
              <c16:uniqueId val="{00000004-A3CA-41E5-86BD-B896B44743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44227</c:v>
                </c:pt>
                <c:pt idx="3">
                  <c:v>45368</c:v>
                </c:pt>
                <c:pt idx="6">
                  <c:v>46560</c:v>
                </c:pt>
                <c:pt idx="9">
                  <c:v>48753</c:v>
                </c:pt>
                <c:pt idx="12">
                  <c:v>50064</c:v>
                </c:pt>
              </c:numCache>
            </c:numRef>
          </c:val>
          <c:extLst>
            <c:ext xmlns:c16="http://schemas.microsoft.com/office/drawing/2014/chart" uri="{C3380CC4-5D6E-409C-BE32-E72D297353CC}">
              <c16:uniqueId val="{00000005-A3CA-41E5-86BD-B896B44743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CA-41E5-86BD-B896B44743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27362</c:v>
                </c:pt>
                <c:pt idx="3">
                  <c:v>30550</c:v>
                </c:pt>
                <c:pt idx="6">
                  <c:v>28149</c:v>
                </c:pt>
                <c:pt idx="9">
                  <c:v>26628</c:v>
                </c:pt>
                <c:pt idx="12">
                  <c:v>26966</c:v>
                </c:pt>
              </c:numCache>
            </c:numRef>
          </c:val>
          <c:extLst>
            <c:ext xmlns:c16="http://schemas.microsoft.com/office/drawing/2014/chart" uri="{C3380CC4-5D6E-409C-BE32-E72D297353CC}">
              <c16:uniqueId val="{00000007-A3CA-41E5-86BD-B896B44743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10891</c:v>
                </c:pt>
                <c:pt idx="2">
                  <c:v>#N/A</c:v>
                </c:pt>
                <c:pt idx="3">
                  <c:v>#N/A</c:v>
                </c:pt>
                <c:pt idx="4">
                  <c:v>14972</c:v>
                </c:pt>
                <c:pt idx="5">
                  <c:v>#N/A</c:v>
                </c:pt>
                <c:pt idx="6">
                  <c:v>#N/A</c:v>
                </c:pt>
                <c:pt idx="7">
                  <c:v>13842</c:v>
                </c:pt>
                <c:pt idx="8">
                  <c:v>#N/A</c:v>
                </c:pt>
                <c:pt idx="9">
                  <c:v>#N/A</c:v>
                </c:pt>
                <c:pt idx="10">
                  <c:v>14626</c:v>
                </c:pt>
                <c:pt idx="11">
                  <c:v>#N/A</c:v>
                </c:pt>
                <c:pt idx="12">
                  <c:v>#N/A</c:v>
                </c:pt>
                <c:pt idx="13">
                  <c:v>15190</c:v>
                </c:pt>
                <c:pt idx="14">
                  <c:v>#N/A</c:v>
                </c:pt>
              </c:numCache>
            </c:numRef>
          </c:val>
          <c:smooth val="0"/>
          <c:extLst>
            <c:ext xmlns:c16="http://schemas.microsoft.com/office/drawing/2014/chart" uri="{C3380CC4-5D6E-409C-BE32-E72D297353CC}">
              <c16:uniqueId val="{00000008-A3CA-41E5-86BD-B896B44743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846513</c:v>
                </c:pt>
                <c:pt idx="5">
                  <c:v>861475</c:v>
                </c:pt>
                <c:pt idx="8">
                  <c:v>875362</c:v>
                </c:pt>
                <c:pt idx="11">
                  <c:v>879568</c:v>
                </c:pt>
                <c:pt idx="14">
                  <c:v>878839</c:v>
                </c:pt>
              </c:numCache>
            </c:numRef>
          </c:val>
          <c:extLst>
            <c:ext xmlns:c16="http://schemas.microsoft.com/office/drawing/2014/chart" uri="{C3380CC4-5D6E-409C-BE32-E72D297353CC}">
              <c16:uniqueId val="{00000000-F264-4227-8C68-F50D981995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229157</c:v>
                </c:pt>
                <c:pt idx="5">
                  <c:v>236039</c:v>
                </c:pt>
                <c:pt idx="8">
                  <c:v>247120</c:v>
                </c:pt>
                <c:pt idx="11">
                  <c:v>253349</c:v>
                </c:pt>
                <c:pt idx="14">
                  <c:v>263603</c:v>
                </c:pt>
              </c:numCache>
            </c:numRef>
          </c:val>
          <c:extLst>
            <c:ext xmlns:c16="http://schemas.microsoft.com/office/drawing/2014/chart" uri="{C3380CC4-5D6E-409C-BE32-E72D297353CC}">
              <c16:uniqueId val="{00000001-F264-4227-8C68-F50D981995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339292</c:v>
                </c:pt>
                <c:pt idx="5">
                  <c:v>366879</c:v>
                </c:pt>
                <c:pt idx="8">
                  <c:v>431885</c:v>
                </c:pt>
                <c:pt idx="11">
                  <c:v>471675</c:v>
                </c:pt>
                <c:pt idx="14">
                  <c:v>503704</c:v>
                </c:pt>
              </c:numCache>
            </c:numRef>
          </c:val>
          <c:extLst>
            <c:ext xmlns:c16="http://schemas.microsoft.com/office/drawing/2014/chart" uri="{C3380CC4-5D6E-409C-BE32-E72D297353CC}">
              <c16:uniqueId val="{00000002-F264-4227-8C68-F50D981995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64-4227-8C68-F50D981995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64-4227-8C68-F50D981995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1507</c:v>
                </c:pt>
                <c:pt idx="3">
                  <c:v>1611</c:v>
                </c:pt>
                <c:pt idx="6">
                  <c:v>951</c:v>
                </c:pt>
                <c:pt idx="9">
                  <c:v>1355</c:v>
                </c:pt>
                <c:pt idx="12">
                  <c:v>1579</c:v>
                </c:pt>
              </c:numCache>
            </c:numRef>
          </c:val>
          <c:extLst>
            <c:ext xmlns:c16="http://schemas.microsoft.com/office/drawing/2014/chart" uri="{C3380CC4-5D6E-409C-BE32-E72D297353CC}">
              <c16:uniqueId val="{00000005-F264-4227-8C68-F50D981995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125973</c:v>
                </c:pt>
                <c:pt idx="3">
                  <c:v>118499</c:v>
                </c:pt>
                <c:pt idx="6">
                  <c:v>116418</c:v>
                </c:pt>
                <c:pt idx="9">
                  <c:v>113987</c:v>
                </c:pt>
                <c:pt idx="12">
                  <c:v>118826</c:v>
                </c:pt>
              </c:numCache>
            </c:numRef>
          </c:val>
          <c:extLst>
            <c:ext xmlns:c16="http://schemas.microsoft.com/office/drawing/2014/chart" uri="{C3380CC4-5D6E-409C-BE32-E72D297353CC}">
              <c16:uniqueId val="{00000006-F264-4227-8C68-F50D981995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264-4227-8C68-F50D981995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188420</c:v>
                </c:pt>
                <c:pt idx="3">
                  <c:v>180068</c:v>
                </c:pt>
                <c:pt idx="6">
                  <c:v>172354</c:v>
                </c:pt>
                <c:pt idx="9">
                  <c:v>167164</c:v>
                </c:pt>
                <c:pt idx="12">
                  <c:v>168033</c:v>
                </c:pt>
              </c:numCache>
            </c:numRef>
          </c:val>
          <c:extLst>
            <c:ext xmlns:c16="http://schemas.microsoft.com/office/drawing/2014/chart" uri="{C3380CC4-5D6E-409C-BE32-E72D297353CC}">
              <c16:uniqueId val="{00000008-F264-4227-8C68-F50D981995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936</c:v>
                </c:pt>
                <c:pt idx="3">
                  <c:v>728</c:v>
                </c:pt>
                <c:pt idx="6">
                  <c:v>520</c:v>
                </c:pt>
                <c:pt idx="9">
                  <c:v>312</c:v>
                </c:pt>
                <c:pt idx="12">
                  <c:v>104</c:v>
                </c:pt>
              </c:numCache>
            </c:numRef>
          </c:val>
          <c:extLst>
            <c:ext xmlns:c16="http://schemas.microsoft.com/office/drawing/2014/chart" uri="{C3380CC4-5D6E-409C-BE32-E72D297353CC}">
              <c16:uniqueId val="{00000009-F264-4227-8C68-F50D981995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1326761</c:v>
                </c:pt>
                <c:pt idx="3">
                  <c:v>1365904</c:v>
                </c:pt>
                <c:pt idx="6">
                  <c:v>1410792</c:v>
                </c:pt>
                <c:pt idx="9">
                  <c:v>1427355</c:v>
                </c:pt>
                <c:pt idx="12">
                  <c:v>1447889</c:v>
                </c:pt>
              </c:numCache>
            </c:numRef>
          </c:val>
          <c:extLst>
            <c:ext xmlns:c16="http://schemas.microsoft.com/office/drawing/2014/chart" uri="{C3380CC4-5D6E-409C-BE32-E72D297353CC}">
              <c16:uniqueId val="{0000000A-F264-4227-8C68-F50D981995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228636</c:v>
                </c:pt>
                <c:pt idx="2">
                  <c:v>#N/A</c:v>
                </c:pt>
                <c:pt idx="3">
                  <c:v>#N/A</c:v>
                </c:pt>
                <c:pt idx="4">
                  <c:v>202416</c:v>
                </c:pt>
                <c:pt idx="5">
                  <c:v>#N/A</c:v>
                </c:pt>
                <c:pt idx="6">
                  <c:v>#N/A</c:v>
                </c:pt>
                <c:pt idx="7">
                  <c:v>146668</c:v>
                </c:pt>
                <c:pt idx="8">
                  <c:v>#N/A</c:v>
                </c:pt>
                <c:pt idx="9">
                  <c:v>#N/A</c:v>
                </c:pt>
                <c:pt idx="10">
                  <c:v>105582</c:v>
                </c:pt>
                <c:pt idx="11">
                  <c:v>#N/A</c:v>
                </c:pt>
                <c:pt idx="12">
                  <c:v>#N/A</c:v>
                </c:pt>
                <c:pt idx="13">
                  <c:v>90285</c:v>
                </c:pt>
                <c:pt idx="14">
                  <c:v>#N/A</c:v>
                </c:pt>
              </c:numCache>
            </c:numRef>
          </c:val>
          <c:smooth val="0"/>
          <c:extLst>
            <c:ext xmlns:c16="http://schemas.microsoft.com/office/drawing/2014/chart" uri="{C3380CC4-5D6E-409C-BE32-E72D297353CC}">
              <c16:uniqueId val="{0000000B-F264-4227-8C68-F50D981995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26192</c:v>
                </c:pt>
                <c:pt idx="1">
                  <c:v>27893</c:v>
                </c:pt>
                <c:pt idx="2">
                  <c:v>28893</c:v>
                </c:pt>
              </c:numCache>
            </c:numRef>
          </c:val>
          <c:extLst>
            <c:ext xmlns:c16="http://schemas.microsoft.com/office/drawing/2014/chart" uri="{C3380CC4-5D6E-409C-BE32-E72D297353CC}">
              <c16:uniqueId val="{00000000-545E-4E42-A143-B29520AAC9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579</c:v>
                </c:pt>
                <c:pt idx="1">
                  <c:v>390</c:v>
                </c:pt>
                <c:pt idx="2">
                  <c:v>199</c:v>
                </c:pt>
              </c:numCache>
            </c:numRef>
          </c:val>
          <c:extLst>
            <c:ext xmlns:c16="http://schemas.microsoft.com/office/drawing/2014/chart" uri="{C3380CC4-5D6E-409C-BE32-E72D297353CC}">
              <c16:uniqueId val="{00000001-545E-4E42-A143-B29520AAC9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55495</c:v>
                </c:pt>
                <c:pt idx="1">
                  <c:v>71584</c:v>
                </c:pt>
                <c:pt idx="2">
                  <c:v>82511</c:v>
                </c:pt>
              </c:numCache>
            </c:numRef>
          </c:val>
          <c:extLst>
            <c:ext xmlns:c16="http://schemas.microsoft.com/office/drawing/2014/chart" uri="{C3380CC4-5D6E-409C-BE32-E72D297353CC}">
              <c16:uniqueId val="{00000002-545E-4E42-A143-B29520AAC9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1,956,928
1,939,061
1,121.26
1,209,468,652
1,200,091,653
6,251,264
553,530,274
1,103,281,024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５年度は、地方消費税交付金、固定資産税及び市町村民税等が増加により基準財政収入額が増加したものの、臨時財政対策債振替相当額の減少等により基準財政需要額が大きく増加したため、財政力指数が低下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類似団体と比較すると、税収が少ないことから類似団体の平均である</a:t>
          </a:r>
          <a:r>
            <a:rPr kumimoji="1" lang="en-US" altLang="ja-JP" sz="1300" baseline="0">
              <a:latin typeface="ＭＳ Ｐゴシック" panose="020B0600070205080204" pitchFamily="50" charset="-128"/>
              <a:ea typeface="ＭＳ Ｐゴシック" panose="020B0600070205080204" pitchFamily="50" charset="-128"/>
            </a:rPr>
            <a:t>0.83</a:t>
          </a:r>
          <a:r>
            <a:rPr kumimoji="1" lang="ja-JP" altLang="en-US" sz="1300" baseline="0">
              <a:latin typeface="ＭＳ Ｐゴシック" panose="020B0600070205080204" pitchFamily="50" charset="-128"/>
              <a:ea typeface="ＭＳ Ｐゴシック" panose="020B0600070205080204" pitchFamily="50" charset="-128"/>
            </a:rPr>
            <a:t>を下回っており、企業誘致や民間再開発の促進により税源の涵養を図るなど、財政基盤の強化に努めていく。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641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年度は、臨財債の減があったが、地方交付税等の増により、昨年度から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％の悪化に留まった。</a:t>
          </a:r>
        </a:p>
        <a:p>
          <a:r>
            <a:rPr kumimoji="1" lang="ja-JP" altLang="en-US" sz="1100">
              <a:latin typeface="ＭＳ Ｐゴシック" panose="020B0600070205080204" pitchFamily="50" charset="-128"/>
              <a:ea typeface="ＭＳ Ｐゴシック" panose="020B0600070205080204" pitchFamily="50" charset="-128"/>
            </a:rPr>
            <a:t>　本市の総合計画である「札幌市まちづくり戦略ビジョン・アクションプラン</a:t>
          </a:r>
          <a:r>
            <a:rPr kumimoji="1" lang="en-US" altLang="ja-JP" sz="1100">
              <a:latin typeface="ＭＳ Ｐゴシック" panose="020B0600070205080204" pitchFamily="50" charset="-128"/>
              <a:ea typeface="ＭＳ Ｐゴシック" panose="020B0600070205080204" pitchFamily="50" charset="-128"/>
            </a:rPr>
            <a:t>2023</a:t>
          </a:r>
          <a:r>
            <a:rPr kumimoji="1" lang="ja-JP" altLang="en-US" sz="1100">
              <a:latin typeface="ＭＳ Ｐゴシック" panose="020B0600070205080204" pitchFamily="50" charset="-128"/>
              <a:ea typeface="ＭＳ Ｐゴシック" panose="020B0600070205080204" pitchFamily="50" charset="-128"/>
            </a:rPr>
            <a:t>」における行財政運営の取組を進めた一方、児童福祉や障がい福祉などの扶助費の増により経常的支出が増加した結果、類似団体平均</a:t>
          </a:r>
          <a:r>
            <a:rPr kumimoji="1" lang="en-US" altLang="ja-JP" sz="1100">
              <a:latin typeface="ＭＳ Ｐゴシック" panose="020B0600070205080204" pitchFamily="50" charset="-128"/>
              <a:ea typeface="ＭＳ Ｐゴシック" panose="020B0600070205080204" pitchFamily="50" charset="-128"/>
            </a:rPr>
            <a:t>96.2</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95.4</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位となった。今後は、扶助費等の経常的支出の増加や、公共施設の老朽化に伴う施設更新費用の増加による公債費の増加が見込まれることから、引き続き健全な行財政運営の取組を行い、財政構造の弾力性向上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17639</xdr:rowOff>
    </xdr:from>
    <xdr:to>
      <xdr:col>23</xdr:col>
      <xdr:colOff>133350</xdr:colOff>
      <xdr:row>62</xdr:row>
      <xdr:rowOff>84667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47539"/>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113188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4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62</xdr:row>
      <xdr:rowOff>17639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92833"/>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63</xdr:row>
      <xdr:rowOff>141111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92833"/>
          <a:ext cx="8890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71261</xdr:rowOff>
    </xdr:from>
    <xdr:to>
      <xdr:col>11</xdr:col>
      <xdr:colOff>31750</xdr:colOff>
      <xdr:row>63</xdr:row>
      <xdr:rowOff>141111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011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138289</xdr:rowOff>
    </xdr:from>
    <xdr:to>
      <xdr:col>19</xdr:col>
      <xdr:colOff>184150</xdr:colOff>
      <xdr:row>62</xdr:row>
      <xdr:rowOff>68439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78616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6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55033</xdr:rowOff>
    </xdr:from>
    <xdr:to>
      <xdr:col>15</xdr:col>
      <xdr:colOff>133350</xdr:colOff>
      <xdr:row>60</xdr:row>
      <xdr:rowOff>156633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141410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90311</xdr:rowOff>
    </xdr:from>
    <xdr:to>
      <xdr:col>11</xdr:col>
      <xdr:colOff>82550</xdr:colOff>
      <xdr:row>64</xdr:row>
      <xdr:rowOff>20461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30638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6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20461</xdr:rowOff>
    </xdr:from>
    <xdr:to>
      <xdr:col>7</xdr:col>
      <xdr:colOff>31750</xdr:colOff>
      <xdr:row>62</xdr:row>
      <xdr:rowOff>122061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132238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年度は、新型コロナウイルス感染症対策経費の減（予防接種・陽性者対応等）や退職人数の減に伴う退職手当の減などにより、昨年度から</a:t>
          </a:r>
          <a:r>
            <a:rPr kumimoji="1" lang="en-US" altLang="ja-JP" sz="1100">
              <a:latin typeface="ＭＳ Ｐゴシック" panose="020B0600070205080204" pitchFamily="50" charset="-128"/>
              <a:ea typeface="ＭＳ Ｐゴシック" panose="020B0600070205080204" pitchFamily="50" charset="-128"/>
            </a:rPr>
            <a:t>10,842</a:t>
          </a:r>
          <a:r>
            <a:rPr kumimoji="1" lang="ja-JP" altLang="en-US" sz="1100">
              <a:latin typeface="ＭＳ Ｐゴシック" panose="020B0600070205080204" pitchFamily="50" charset="-128"/>
              <a:ea typeface="ＭＳ Ｐゴシック" panose="020B0600070205080204" pitchFamily="50" charset="-128"/>
            </a:rPr>
            <a:t>円　（▲</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維持補修費には、類似団体ではほとんど行われていない除雪費が含まれている一方で、人件費については、効率的な職員配置に努めてきたことにより類似団体平均を大幅に下回った結果、類似団体平均</a:t>
          </a:r>
          <a:r>
            <a:rPr kumimoji="1" lang="en-US" altLang="ja-JP" sz="1100">
              <a:latin typeface="ＭＳ Ｐゴシック" panose="020B0600070205080204" pitchFamily="50" charset="-128"/>
              <a:ea typeface="ＭＳ Ｐゴシック" panose="020B0600070205080204" pitchFamily="50" charset="-128"/>
            </a:rPr>
            <a:t>171,406</a:t>
          </a:r>
          <a:r>
            <a:rPr kumimoji="1" lang="ja-JP" altLang="en-US" sz="1100">
              <a:latin typeface="ＭＳ Ｐゴシック" panose="020B0600070205080204" pitchFamily="50" charset="-128"/>
              <a:ea typeface="ＭＳ Ｐゴシック" panose="020B0600070205080204" pitchFamily="50" charset="-128"/>
            </a:rPr>
            <a:t>円を下回る</a:t>
          </a:r>
          <a:r>
            <a:rPr kumimoji="1" lang="en-US" altLang="ja-JP" sz="1100">
              <a:latin typeface="ＭＳ Ｐゴシック" panose="020B0600070205080204" pitchFamily="50" charset="-128"/>
              <a:ea typeface="ＭＳ Ｐゴシック" panose="020B0600070205080204" pitchFamily="50" charset="-128"/>
            </a:rPr>
            <a:t>159,707</a:t>
          </a:r>
          <a:r>
            <a:rPr kumimoji="1" lang="ja-JP" altLang="en-US" sz="1100">
              <a:latin typeface="ＭＳ Ｐゴシック" panose="020B0600070205080204" pitchFamily="50" charset="-128"/>
              <a:ea typeface="ＭＳ Ｐゴシック" panose="020B0600070205080204" pitchFamily="50" charset="-128"/>
            </a:rPr>
            <a:t>円と、類似団体で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番目に低くなっている。</a:t>
          </a:r>
        </a:p>
        <a:p>
          <a:r>
            <a:rPr kumimoji="1" lang="ja-JP" altLang="en-US" sz="1100">
              <a:latin typeface="ＭＳ Ｐゴシック" panose="020B0600070205080204" pitchFamily="50" charset="-128"/>
              <a:ea typeface="ＭＳ Ｐゴシック" panose="020B0600070205080204" pitchFamily="50" charset="-128"/>
            </a:rPr>
            <a:t>　今後も引き続き効率的な職員配置等による人件費の見直しや、物件費の抑制に努めていく。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9150</xdr:rowOff>
    </xdr:from>
    <xdr:to>
      <xdr:col>23</xdr:col>
      <xdr:colOff>133350</xdr:colOff>
      <xdr:row>90</xdr:row>
      <xdr:rowOff>21600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239500"/>
          <a:ext cx="0" cy="121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165127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21600</xdr:rowOff>
    </xdr:from>
    <xdr:to>
      <xdr:col>24</xdr:col>
      <xdr:colOff>12700</xdr:colOff>
      <xdr:row>90</xdr:row>
      <xdr:rowOff>21600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95527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9150</xdr:rowOff>
    </xdr:from>
    <xdr:to>
      <xdr:col>24</xdr:col>
      <xdr:colOff>12700</xdr:colOff>
      <xdr:row>83</xdr:row>
      <xdr:rowOff>9150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23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20743</xdr:rowOff>
    </xdr:from>
    <xdr:to>
      <xdr:col>23</xdr:col>
      <xdr:colOff>133350</xdr:colOff>
      <xdr:row>86</xdr:row>
      <xdr:rowOff>51581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422543"/>
          <a:ext cx="838200" cy="3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2401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747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30324</xdr:rowOff>
    </xdr:from>
    <xdr:to>
      <xdr:col>23</xdr:col>
      <xdr:colOff>184150</xdr:colOff>
      <xdr:row>86</xdr:row>
      <xdr:rowOff>131924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77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51581</xdr:rowOff>
    </xdr:from>
    <xdr:to>
      <xdr:col>19</xdr:col>
      <xdr:colOff>133350</xdr:colOff>
      <xdr:row>86</xdr:row>
      <xdr:rowOff>119250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4796281"/>
          <a:ext cx="889000" cy="6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81628</xdr:rowOff>
    </xdr:from>
    <xdr:to>
      <xdr:col>19</xdr:col>
      <xdr:colOff>184150</xdr:colOff>
      <xdr:row>88</xdr:row>
      <xdr:rowOff>11778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9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168005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508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138085</xdr:rowOff>
    </xdr:from>
    <xdr:to>
      <xdr:col>15</xdr:col>
      <xdr:colOff>82550</xdr:colOff>
      <xdr:row>86</xdr:row>
      <xdr:rowOff>119250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25535"/>
          <a:ext cx="889000" cy="8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90649</xdr:rowOff>
    </xdr:from>
    <xdr:to>
      <xdr:col>15</xdr:col>
      <xdr:colOff>133350</xdr:colOff>
      <xdr:row>87</xdr:row>
      <xdr:rowOff>20799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83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9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26904</xdr:rowOff>
    </xdr:from>
    <xdr:to>
      <xdr:col>11</xdr:col>
      <xdr:colOff>31750</xdr:colOff>
      <xdr:row>81</xdr:row>
      <xdr:rowOff>138085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742904"/>
          <a:ext cx="889000" cy="28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162627</xdr:rowOff>
    </xdr:from>
    <xdr:to>
      <xdr:col>11</xdr:col>
      <xdr:colOff>82550</xdr:colOff>
      <xdr:row>84</xdr:row>
      <xdr:rowOff>92777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77554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80849</xdr:rowOff>
    </xdr:from>
    <xdr:to>
      <xdr:col>7</xdr:col>
      <xdr:colOff>31750</xdr:colOff>
      <xdr:row>83</xdr:row>
      <xdr:rowOff>10999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3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167226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2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141393</xdr:rowOff>
    </xdr:from>
    <xdr:to>
      <xdr:col>23</xdr:col>
      <xdr:colOff>184150</xdr:colOff>
      <xdr:row>84</xdr:row>
      <xdr:rowOff>71543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157920</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781</xdr:rowOff>
    </xdr:from>
    <xdr:to>
      <xdr:col>19</xdr:col>
      <xdr:colOff>184150</xdr:colOff>
      <xdr:row>86</xdr:row>
      <xdr:rowOff>102381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74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112558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51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68450</xdr:rowOff>
    </xdr:from>
    <xdr:to>
      <xdr:col>15</xdr:col>
      <xdr:colOff>133350</xdr:colOff>
      <xdr:row>86</xdr:row>
      <xdr:rowOff>170050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8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8777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5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87285</xdr:rowOff>
    </xdr:from>
    <xdr:to>
      <xdr:col>11</xdr:col>
      <xdr:colOff>82550</xdr:colOff>
      <xdr:row>82</xdr:row>
      <xdr:rowOff>17435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7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27612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4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147554</xdr:rowOff>
    </xdr:from>
    <xdr:to>
      <xdr:col>7</xdr:col>
      <xdr:colOff>31750</xdr:colOff>
      <xdr:row>80</xdr:row>
      <xdr:rowOff>77704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6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87881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46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札幌市においては、市内民間企業の給与水準との均衡を維持するため、人事委員会勧告に基づく給与の改定を行っており、ラスパイレス指数は類似団体平均</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番目に低くなっている。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今後も人事委員会勧告に基づき、給与水準の適正化に努めていく。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64407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42258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64407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29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64407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29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64407</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29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「札幌市まちづくり戦略ビジョン・アクションプラン</a:t>
          </a:r>
          <a:r>
            <a:rPr kumimoji="1" lang="en-US" altLang="ja-JP" sz="1300">
              <a:latin typeface="ＭＳ Ｐゴシック" panose="020B0600070205080204" pitchFamily="50" charset="-128"/>
              <a:ea typeface="ＭＳ Ｐゴシック" panose="020B0600070205080204" pitchFamily="50" charset="-128"/>
            </a:rPr>
            <a:t>2023</a:t>
          </a:r>
          <a:r>
            <a:rPr kumimoji="1" lang="ja-JP" altLang="en-US" sz="1300">
              <a:latin typeface="ＭＳ Ｐゴシック" panose="020B0600070205080204" pitchFamily="50" charset="-128"/>
              <a:ea typeface="ＭＳ Ｐゴシック" panose="020B0600070205080204" pitchFamily="50" charset="-128"/>
            </a:rPr>
            <a:t>」における行財政運営の取組（民間活力の導入や専門性の導入を進めるべき分野の見極め等）を継続し、効率的な職員配置等に努めてきたことにより、類似団体平均</a:t>
          </a:r>
          <a:r>
            <a:rPr kumimoji="1" lang="en-US" altLang="ja-JP" sz="1300">
              <a:latin typeface="ＭＳ Ｐゴシック" panose="020B0600070205080204" pitchFamily="50" charset="-128"/>
              <a:ea typeface="ＭＳ Ｐゴシック" panose="020B0600070205080204" pitchFamily="50" charset="-128"/>
            </a:rPr>
            <a:t>11.38</a:t>
          </a:r>
          <a:r>
            <a:rPr kumimoji="1" lang="ja-JP" altLang="en-US" sz="1300">
              <a:latin typeface="ＭＳ Ｐゴシック" panose="020B0600070205080204" pitchFamily="50" charset="-128"/>
              <a:ea typeface="ＭＳ Ｐゴシック" panose="020B0600070205080204" pitchFamily="50" charset="-128"/>
            </a:rPr>
            <a:t>人を下回る</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人と類似団体中最も低くなっている。</a:t>
          </a:r>
        </a:p>
        <a:p>
          <a:r>
            <a:rPr kumimoji="1" lang="ja-JP" altLang="en-US" sz="1300">
              <a:latin typeface="ＭＳ Ｐゴシック" panose="020B0600070205080204" pitchFamily="50" charset="-128"/>
              <a:ea typeface="ＭＳ Ｐゴシック" panose="020B0600070205080204" pitchFamily="50" charset="-128"/>
            </a:rPr>
            <a:t>　今後は、高齢者の増加に伴い、保健福祉など人的資源が必要な分野における業務増の可能性があるものの、民間活力の導入や行政</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の推進などにより、引き続き適切な定員管理に努めていく。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88392</xdr:rowOff>
    </xdr:from>
    <xdr:to>
      <xdr:col>81</xdr:col>
      <xdr:colOff>44450</xdr:colOff>
      <xdr:row>58</xdr:row>
      <xdr:rowOff>131826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0324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28465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73914</xdr:rowOff>
    </xdr:from>
    <xdr:to>
      <xdr:col>77</xdr:col>
      <xdr:colOff>44450</xdr:colOff>
      <xdr:row>58</xdr:row>
      <xdr:rowOff>88392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180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73914</xdr:rowOff>
    </xdr:from>
    <xdr:to>
      <xdr:col>72</xdr:col>
      <xdr:colOff>203200</xdr:colOff>
      <xdr:row>58</xdr:row>
      <xdr:rowOff>73914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01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20828</xdr:rowOff>
    </xdr:from>
    <xdr:to>
      <xdr:col>68</xdr:col>
      <xdr:colOff>152400</xdr:colOff>
      <xdr:row>58</xdr:row>
      <xdr:rowOff>73914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996492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77741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81026</xdr:rowOff>
    </xdr:from>
    <xdr:to>
      <xdr:col>81</xdr:col>
      <xdr:colOff>95250</xdr:colOff>
      <xdr:row>59</xdr:row>
      <xdr:rowOff>11176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2303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4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37592</xdr:rowOff>
    </xdr:from>
    <xdr:to>
      <xdr:col>77</xdr:col>
      <xdr:colOff>95250</xdr:colOff>
      <xdr:row>58</xdr:row>
      <xdr:rowOff>139192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149369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75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23114</xdr:rowOff>
    </xdr:from>
    <xdr:to>
      <xdr:col>73</xdr:col>
      <xdr:colOff>44450</xdr:colOff>
      <xdr:row>58</xdr:row>
      <xdr:rowOff>124714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134891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23114</xdr:rowOff>
    </xdr:from>
    <xdr:to>
      <xdr:col>68</xdr:col>
      <xdr:colOff>203200</xdr:colOff>
      <xdr:row>58</xdr:row>
      <xdr:rowOff>124714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134891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141478</xdr:rowOff>
    </xdr:from>
    <xdr:to>
      <xdr:col>64</xdr:col>
      <xdr:colOff>152400</xdr:colOff>
      <xdr:row>58</xdr:row>
      <xdr:rowOff>71628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81805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68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令和５年度の数値は令和３年度から令和５年度までの３か年平均で算出しており、令和２年度単年度の比率</a:t>
          </a:r>
          <a:r>
            <a:rPr kumimoji="1" lang="en-US" altLang="ja-JP" sz="1100">
              <a:latin typeface="ＭＳ Ｐゴシック" panose="020B0600070205080204" pitchFamily="50" charset="-128"/>
              <a:ea typeface="ＭＳ Ｐゴシック" panose="020B0600070205080204" pitchFamily="50" charset="-128"/>
            </a:rPr>
            <a:t>3.18</a:t>
          </a:r>
          <a:r>
            <a:rPr kumimoji="1" lang="ja-JP" altLang="en-US" sz="1100">
              <a:latin typeface="ＭＳ Ｐゴシック" panose="020B0600070205080204" pitchFamily="50" charset="-128"/>
              <a:ea typeface="ＭＳ Ｐゴシック" panose="020B0600070205080204" pitchFamily="50" charset="-128"/>
            </a:rPr>
            <a:t>％が令和５年度単年度の比率</a:t>
          </a:r>
          <a:r>
            <a:rPr kumimoji="1" lang="en-US" altLang="ja-JP" sz="1100">
              <a:latin typeface="ＭＳ Ｐゴシック" panose="020B0600070205080204" pitchFamily="50" charset="-128"/>
              <a:ea typeface="ＭＳ Ｐゴシック" panose="020B0600070205080204" pitchFamily="50" charset="-128"/>
            </a:rPr>
            <a:t>3.06</a:t>
          </a:r>
          <a:r>
            <a:rPr kumimoji="1" lang="ja-JP" altLang="en-US" sz="1100">
              <a:latin typeface="ＭＳ Ｐゴシック" panose="020B0600070205080204" pitchFamily="50" charset="-128"/>
              <a:ea typeface="ＭＳ Ｐゴシック" panose="020B0600070205080204" pitchFamily="50" charset="-128"/>
            </a:rPr>
            <a:t>％に置き換わったものの、３か年平均は昨年度同値の</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％となり、類似団体平均</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％を下回っている。</a:t>
          </a:r>
        </a:p>
        <a:p>
          <a:r>
            <a:rPr kumimoji="1" lang="ja-JP" altLang="en-US" sz="1100">
              <a:latin typeface="ＭＳ Ｐゴシック" panose="020B0600070205080204" pitchFamily="50" charset="-128"/>
              <a:ea typeface="ＭＳ Ｐゴシック" panose="020B0600070205080204" pitchFamily="50" charset="-128"/>
            </a:rPr>
            <a:t>　また、令和５年度単年度の比率は、主に準元利償還金（満期一括償還元金）が増加したことにより、令和４年度単年度の比率</a:t>
          </a:r>
          <a:r>
            <a:rPr kumimoji="1" lang="en-US" altLang="ja-JP" sz="1100">
              <a:latin typeface="ＭＳ Ｐゴシック" panose="020B0600070205080204" pitchFamily="50" charset="-128"/>
              <a:ea typeface="ＭＳ Ｐゴシック" panose="020B0600070205080204" pitchFamily="50" charset="-128"/>
            </a:rPr>
            <a:t>3.02</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今後も、本市の将来を見据え、真に必要な分野には積極的に投資を行う一方、世代間の負担の平準化に考慮しつつ、将来世代に過度の負担を残さない財政運営を継続していく。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54328</xdr:rowOff>
    </xdr:from>
    <xdr:to>
      <xdr:col>81</xdr:col>
      <xdr:colOff>44450</xdr:colOff>
      <xdr:row>38</xdr:row>
      <xdr:rowOff>54328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69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54328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426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14111</xdr:rowOff>
    </xdr:from>
    <xdr:to>
      <xdr:col>72</xdr:col>
      <xdr:colOff>203200</xdr:colOff>
      <xdr:row>38</xdr:row>
      <xdr:rowOff>27517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5292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38</xdr:row>
      <xdr:rowOff>14111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4621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3528</xdr:rowOff>
    </xdr:from>
    <xdr:to>
      <xdr:col>81</xdr:col>
      <xdr:colOff>95250</xdr:colOff>
      <xdr:row>38</xdr:row>
      <xdr:rowOff>105128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20055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3528</xdr:rowOff>
    </xdr:from>
    <xdr:to>
      <xdr:col>77</xdr:col>
      <xdr:colOff>95250</xdr:colOff>
      <xdr:row>38</xdr:row>
      <xdr:rowOff>105128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115305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134761</xdr:rowOff>
    </xdr:from>
    <xdr:to>
      <xdr:col>68</xdr:col>
      <xdr:colOff>203200</xdr:colOff>
      <xdr:row>38</xdr:row>
      <xdr:rowOff>64911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75088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主に充当可能基金が増となったことにより、類似団体平金</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％と、類似団体中６位となっている。  </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今後も、本市の将来を見据えた真に必要な分野には積極的に投資を行う一方、世代間の負担の平準化を考慮しつつ、将来世代に過度の負担を残さない財政運営を継続していく。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116755</xdr:rowOff>
    </xdr:from>
    <xdr:to>
      <xdr:col>81</xdr:col>
      <xdr:colOff>44450</xdr:colOff>
      <xdr:row>14</xdr:row>
      <xdr:rowOff>145711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17055"/>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145711</xdr:rowOff>
    </xdr:from>
    <xdr:to>
      <xdr:col>77</xdr:col>
      <xdr:colOff>44450</xdr:colOff>
      <xdr:row>15</xdr:row>
      <xdr:rowOff>34586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4601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35323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94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34586</xdr:rowOff>
    </xdr:from>
    <xdr:to>
      <xdr:col>72</xdr:col>
      <xdr:colOff>203200</xdr:colOff>
      <xdr:row>15</xdr:row>
      <xdr:rowOff>144780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06336"/>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77148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9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144780</xdr:rowOff>
    </xdr:from>
    <xdr:to>
      <xdr:col>68</xdr:col>
      <xdr:colOff>152400</xdr:colOff>
      <xdr:row>16</xdr:row>
      <xdr:rowOff>27220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16530"/>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65955</xdr:rowOff>
    </xdr:from>
    <xdr:to>
      <xdr:col>81</xdr:col>
      <xdr:colOff>95250</xdr:colOff>
      <xdr:row>14</xdr:row>
      <xdr:rowOff>167555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82482</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1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94911</xdr:rowOff>
    </xdr:from>
    <xdr:to>
      <xdr:col>77</xdr:col>
      <xdr:colOff>95250</xdr:colOff>
      <xdr:row>15</xdr:row>
      <xdr:rowOff>25061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35238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64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155236</xdr:rowOff>
    </xdr:from>
    <xdr:to>
      <xdr:col>73</xdr:col>
      <xdr:colOff>44450</xdr:colOff>
      <xdr:row>15</xdr:row>
      <xdr:rowOff>85386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95563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32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93980</xdr:rowOff>
    </xdr:from>
    <xdr:to>
      <xdr:col>68</xdr:col>
      <xdr:colOff>203200</xdr:colOff>
      <xdr:row>16</xdr:row>
      <xdr:rowOff>24130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34307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147870</xdr:rowOff>
    </xdr:from>
    <xdr:to>
      <xdr:col>64</xdr:col>
      <xdr:colOff>152400</xdr:colOff>
      <xdr:row>16</xdr:row>
      <xdr:rowOff>78020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88197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1,956,928
1,939,061
1,121.26
1,209,468,652
1,200,091,653
6,251,264
553,530,274
1,103,281,024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「札幌市まちづくり戦略ビジョン・アクションプラン</a:t>
          </a:r>
          <a:r>
            <a:rPr kumimoji="1" lang="en-US" altLang="ja-JP" sz="1300">
              <a:latin typeface="ＭＳ Ｐゴシック" panose="020B0600070205080204" pitchFamily="50" charset="-128"/>
              <a:ea typeface="ＭＳ Ｐゴシック" panose="020B0600070205080204" pitchFamily="50" charset="-128"/>
            </a:rPr>
            <a:t>2023</a:t>
          </a:r>
          <a:r>
            <a:rPr kumimoji="1" lang="ja-JP" altLang="en-US" sz="1300">
              <a:latin typeface="ＭＳ Ｐゴシック" panose="020B0600070205080204" pitchFamily="50" charset="-128"/>
              <a:ea typeface="ＭＳ Ｐゴシック" panose="020B0600070205080204" pitchFamily="50" charset="-128"/>
            </a:rPr>
            <a:t>」における行財政運営の方針等に基づき、人件費の抑制に努めた結果、類似団体平均</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％と類似団体中最も低くなっている。</a:t>
          </a:r>
        </a:p>
        <a:p>
          <a:r>
            <a:rPr kumimoji="1" lang="ja-JP" altLang="en-US" sz="1300">
              <a:latin typeface="ＭＳ Ｐゴシック" panose="020B0600070205080204" pitchFamily="50" charset="-128"/>
              <a:ea typeface="ＭＳ Ｐゴシック" panose="020B0600070205080204" pitchFamily="50" charset="-128"/>
            </a:rPr>
            <a:t> 　今後も、限られた人材の効率的・効果的な職員配置を行うとともに人事委員会勧告の状況を注視し、より適正な人件費になるよう努めていく。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29028</xdr:rowOff>
    </xdr:from>
    <xdr:to>
      <xdr:col>24</xdr:col>
      <xdr:colOff>25400</xdr:colOff>
      <xdr:row>33</xdr:row>
      <xdr:rowOff>151493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515428"/>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56441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127000</xdr:rowOff>
    </xdr:from>
    <xdr:to>
      <xdr:col>19</xdr:col>
      <xdr:colOff>187325</xdr:colOff>
      <xdr:row>33</xdr:row>
      <xdr:rowOff>151493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134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35</xdr:row>
      <xdr:rowOff>53522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13400"/>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159657</xdr:rowOff>
    </xdr:from>
    <xdr:to>
      <xdr:col>11</xdr:col>
      <xdr:colOff>9525</xdr:colOff>
      <xdr:row>35</xdr:row>
      <xdr:rowOff>53522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31</xdr:row>
      <xdr:rowOff>149678</xdr:rowOff>
    </xdr:from>
    <xdr:to>
      <xdr:col>24</xdr:col>
      <xdr:colOff>76200</xdr:colOff>
      <xdr:row>32</xdr:row>
      <xdr:rowOff>79828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4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58255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100693</xdr:rowOff>
    </xdr:from>
    <xdr:to>
      <xdr:col>20</xdr:col>
      <xdr:colOff>38100</xdr:colOff>
      <xdr:row>34</xdr:row>
      <xdr:rowOff>30843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41020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2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76200</xdr:rowOff>
    </xdr:from>
    <xdr:to>
      <xdr:col>15</xdr:col>
      <xdr:colOff>149225</xdr:colOff>
      <xdr:row>33</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物件費は、令和４年度と比較して経常経費充当一般財源等が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億円の増となっているが、これに対して、全体の経常一般財源は地方交付税の増等に伴い</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億円増加した。全体の経常一般財源に対する物件費の割合が減ったため、物件費の経常収支比率は昨年度から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番目に低くなっており、今後も引き続き物件費の縮減に努めていく。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494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146248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151493</xdr:rowOff>
    </xdr:from>
    <xdr:to>
      <xdr:col>78</xdr:col>
      <xdr:colOff>69850</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803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40113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1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151493</xdr:rowOff>
    </xdr:from>
    <xdr:to>
      <xdr:col>73</xdr:col>
      <xdr:colOff>180975</xdr:colOff>
      <xdr:row>15</xdr:row>
      <xdr:rowOff>37193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803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64606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15</xdr:row>
      <xdr:rowOff>37193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4456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129920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43543</xdr:rowOff>
    </xdr:from>
    <xdr:to>
      <xdr:col>82</xdr:col>
      <xdr:colOff>158750</xdr:colOff>
      <xdr:row>14</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60070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100693</xdr:rowOff>
    </xdr:from>
    <xdr:to>
      <xdr:col>74</xdr:col>
      <xdr:colOff>31750</xdr:colOff>
      <xdr:row>14</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41020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157843</xdr:rowOff>
    </xdr:from>
    <xdr:to>
      <xdr:col>69</xdr:col>
      <xdr:colOff>142875</xdr:colOff>
      <xdr:row>15</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166007</xdr:rowOff>
    </xdr:from>
    <xdr:to>
      <xdr:col>65</xdr:col>
      <xdr:colOff>53975</xdr:colOff>
      <xdr:row>14</xdr:row>
      <xdr:rowOff>96157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106334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位となっている。令和４年度と比較して、扶助費の経常経費に充当された一般財源等は</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億円の増となっており、主に訓練等給付費や介護給付費等の社会福祉費が影響しているため、引き続き高い水準で推移することが見込まれる。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　今後も、少子高齢化等への対応のため、財政需要はさらに拡大することが想定されるが、持続可能な財政運営に努めていく。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61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7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07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6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類似団体ではほとんど行われていない除雪費（令和元年度決算から順に</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億円）が含まれることや、国民健康保険会計・介護保険会計への繰出金等の増加等により類似団体の中で最も高い比率となっている。</a:t>
          </a:r>
        </a:p>
        <a:p>
          <a:r>
            <a:rPr kumimoji="1" lang="ja-JP" altLang="en-US" sz="1300">
              <a:latin typeface="ＭＳ Ｐゴシック" panose="020B0600070205080204" pitchFamily="50" charset="-128"/>
              <a:ea typeface="ＭＳ Ｐゴシック" panose="020B0600070205080204" pitchFamily="50" charset="-128"/>
            </a:rPr>
            <a:t>　 今後も労務単価の増等による除排雪経費の増等により、この傾向は続くことが見込まれるため、引き続き事業の見直し等により、経費の縮減に努めていく。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94343</xdr:rowOff>
    </xdr:from>
    <xdr:to>
      <xdr:col>82</xdr:col>
      <xdr:colOff>107950</xdr:colOff>
      <xdr:row>60</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3813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102507</xdr:rowOff>
    </xdr:from>
    <xdr:to>
      <xdr:col>78</xdr:col>
      <xdr:colOff>69850</xdr:colOff>
      <xdr:row>60</xdr:row>
      <xdr:rowOff>94343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2180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60</xdr:row>
      <xdr:rowOff>12700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2180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60</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201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92528</xdr:rowOff>
    </xdr:from>
    <xdr:to>
      <xdr:col>82</xdr:col>
      <xdr:colOff>158750</xdr:colOff>
      <xdr:row>61</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43543</xdr:rowOff>
    </xdr:from>
    <xdr:to>
      <xdr:col>78</xdr:col>
      <xdr:colOff>120650</xdr:colOff>
      <xdr:row>60</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129920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51707</xdr:rowOff>
    </xdr:from>
    <xdr:to>
      <xdr:col>74</xdr:col>
      <xdr:colOff>31750</xdr:colOff>
      <xdr:row>59</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昨年度と比較して、補助費等の経常経費に充当された一般財源等は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億円の増となったため、補助費等の経常収支比率は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番目に高くなっており、更なる事業の見直し等により、今後も経費の縮減に努めていく。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504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4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59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46990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59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公債費は、類似団体平均の</a:t>
          </a:r>
          <a:r>
            <a:rPr kumimoji="1" lang="en-US" altLang="ja-JP" sz="1100">
              <a:latin typeface="ＭＳ Ｐゴシック" panose="020B0600070205080204" pitchFamily="50" charset="-128"/>
              <a:ea typeface="ＭＳ Ｐゴシック" panose="020B0600070205080204" pitchFamily="50" charset="-128"/>
            </a:rPr>
            <a:t>17.5</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位となっている。令和４年度と比較して経常経費充当一般財源等が</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億円の増となったが、これは主に国から交付された臨時財政対策債償還基金費を満期一括準備金として減債基金に積立てたためである。</a:t>
          </a:r>
        </a:p>
        <a:p>
          <a:r>
            <a:rPr kumimoji="1" lang="ja-JP" altLang="en-US" sz="1100">
              <a:latin typeface="ＭＳ Ｐゴシック" panose="020B0600070205080204" pitchFamily="50" charset="-128"/>
              <a:ea typeface="ＭＳ Ｐゴシック" panose="020B0600070205080204" pitchFamily="50" charset="-128"/>
            </a:rPr>
            <a:t>　今後、老朽化する公共施設等の更新や、都市基盤の再整備などを進めるに当たって公債費の増加が想定されるため、引き続き、将来を見据えた真に必要な分野への投資を行う一方、世代間の負担の平準化を考慮し、将来世代に過度の負担を残さない財政運営に努める。</a:t>
          </a:r>
        </a:p>
        <a:p>
          <a:r>
            <a:rPr kumimoji="1" lang="ja-JP" altLang="en-US" sz="12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107950</xdr:rowOff>
    </xdr:from>
    <xdr:to>
      <xdr:col>24</xdr:col>
      <xdr:colOff>25400</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795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107950</xdr:rowOff>
    </xdr:from>
    <xdr:to>
      <xdr:col>19</xdr:col>
      <xdr:colOff>187325</xdr:colOff>
      <xdr:row>77</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7952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77</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9476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75</xdr:row>
      <xdr:rowOff>88900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833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57150</xdr:rowOff>
    </xdr:from>
    <xdr:to>
      <xdr:col>20</xdr:col>
      <xdr:colOff>38100</xdr:colOff>
      <xdr:row>74</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168927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公債費を除く経常経費に充当された一般財源等は前年度から</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億円の増となっているが、これに対して、全体の経常一般財源は地方交付税の増等に伴い</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億円増加した。全体の経常一般財源の伸びに対して、公債費を除く経常経費に充当された一般財源等の伸びが小さかったため、公債費以外の経常収支比率は</a:t>
          </a:r>
          <a:r>
            <a:rPr kumimoji="1" lang="en-US" altLang="ja-JP" sz="1200">
              <a:latin typeface="ＭＳ Ｐゴシック" panose="020B0600070205080204" pitchFamily="50" charset="-128"/>
              <a:ea typeface="ＭＳ Ｐゴシック" panose="020B0600070205080204" pitchFamily="50" charset="-128"/>
            </a:rPr>
            <a:t>79.2</a:t>
          </a:r>
          <a:r>
            <a:rPr kumimoji="1" lang="ja-JP" altLang="en-US" sz="1200">
              <a:latin typeface="ＭＳ Ｐゴシック" panose="020B0600070205080204" pitchFamily="50" charset="-128"/>
              <a:ea typeface="ＭＳ Ｐゴシック" panose="020B0600070205080204" pitchFamily="50" charset="-128"/>
            </a:rPr>
            <a:t>％と前年度から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％好転し、類似団体順位は</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位となった。今後も引き続き事業の見直し等により、経費の縮減に努めていく。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77</xdr:row>
      <xdr:rowOff>58964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238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105228</xdr:rowOff>
    </xdr:from>
    <xdr:to>
      <xdr:col>78</xdr:col>
      <xdr:colOff>69850</xdr:colOff>
      <xdr:row>77</xdr:row>
      <xdr:rowOff>58964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792528"/>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105228</xdr:rowOff>
    </xdr:from>
    <xdr:to>
      <xdr:col>73</xdr:col>
      <xdr:colOff>180975</xdr:colOff>
      <xdr:row>78</xdr:row>
      <xdr:rowOff>39914</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792528"/>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80736</xdr:rowOff>
    </xdr:from>
    <xdr:to>
      <xdr:col>69</xdr:col>
      <xdr:colOff>92075</xdr:colOff>
      <xdr:row>78</xdr:row>
      <xdr:rowOff>39914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282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129920</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8164</xdr:rowOff>
    </xdr:from>
    <xdr:to>
      <xdr:col>78</xdr:col>
      <xdr:colOff>120650</xdr:colOff>
      <xdr:row>77</xdr:row>
      <xdr:rowOff>109764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94541</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29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54428</xdr:rowOff>
    </xdr:from>
    <xdr:to>
      <xdr:col>74</xdr:col>
      <xdr:colOff>31750</xdr:colOff>
      <xdr:row>74</xdr:row>
      <xdr:rowOff>156028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140805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160564</xdr:rowOff>
    </xdr:from>
    <xdr:to>
      <xdr:col>69</xdr:col>
      <xdr:colOff>142875</xdr:colOff>
      <xdr:row>78</xdr:row>
      <xdr:rowOff>90714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29936</xdr:rowOff>
    </xdr:from>
    <xdr:to>
      <xdr:col>65</xdr:col>
      <xdr:colOff>53975</xdr:colOff>
      <xdr:row>77</xdr:row>
      <xdr:rowOff>131536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116313</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141178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131001</xdr:rowOff>
    </xdr:from>
    <xdr:to>
      <xdr:col>29</xdr:col>
      <xdr:colOff>127000</xdr:colOff>
      <xdr:row>20</xdr:row>
      <xdr:rowOff>6528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6176"/>
          <a:ext cx="647700" cy="4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6528</xdr:rowOff>
    </xdr:from>
    <xdr:to>
      <xdr:col>26</xdr:col>
      <xdr:colOff>50800</xdr:colOff>
      <xdr:row>20</xdr:row>
      <xdr:rowOff>11824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83153"/>
          <a:ext cx="698500" cy="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10490</xdr:rowOff>
    </xdr:from>
    <xdr:to>
      <xdr:col>22</xdr:col>
      <xdr:colOff>114300</xdr:colOff>
      <xdr:row>20</xdr:row>
      <xdr:rowOff>11824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87115"/>
          <a:ext cx="698500" cy="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10490</xdr:rowOff>
    </xdr:from>
    <xdr:to>
      <xdr:col>18</xdr:col>
      <xdr:colOff>177800</xdr:colOff>
      <xdr:row>20</xdr:row>
      <xdr:rowOff>12090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87115"/>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80201</xdr:rowOff>
    </xdr:from>
    <xdr:to>
      <xdr:col>29</xdr:col>
      <xdr:colOff>177800</xdr:colOff>
      <xdr:row>20</xdr:row>
      <xdr:rowOff>10351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160228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9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127178</xdr:rowOff>
    </xdr:from>
    <xdr:to>
      <xdr:col>26</xdr:col>
      <xdr:colOff>101600</xdr:colOff>
      <xdr:row>20</xdr:row>
      <xdr:rowOff>57328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3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42105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1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132474</xdr:rowOff>
    </xdr:from>
    <xdr:to>
      <xdr:col>22</xdr:col>
      <xdr:colOff>165100</xdr:colOff>
      <xdr:row>20</xdr:row>
      <xdr:rowOff>62624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3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47401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2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131140</xdr:rowOff>
    </xdr:from>
    <xdr:to>
      <xdr:col>19</xdr:col>
      <xdr:colOff>38100</xdr:colOff>
      <xdr:row>20</xdr:row>
      <xdr:rowOff>61290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3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46067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2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132740</xdr:rowOff>
    </xdr:from>
    <xdr:to>
      <xdr:col>15</xdr:col>
      <xdr:colOff>101600</xdr:colOff>
      <xdr:row>20</xdr:row>
      <xdr:rowOff>62890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3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47667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136068</xdr:rowOff>
    </xdr:from>
    <xdr:to>
      <xdr:col>29</xdr:col>
      <xdr:colOff>127000</xdr:colOff>
      <xdr:row>37</xdr:row>
      <xdr:rowOff>147421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60768"/>
          <a:ext cx="647700" cy="1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147421</xdr:rowOff>
    </xdr:from>
    <xdr:to>
      <xdr:col>26</xdr:col>
      <xdr:colOff>50800</xdr:colOff>
      <xdr:row>37</xdr:row>
      <xdr:rowOff>162852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2121"/>
          <a:ext cx="6985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140945</xdr:rowOff>
    </xdr:from>
    <xdr:to>
      <xdr:col>22</xdr:col>
      <xdr:colOff>114300</xdr:colOff>
      <xdr:row>37</xdr:row>
      <xdr:rowOff>162852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65645"/>
          <a:ext cx="698500" cy="2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140945</xdr:rowOff>
    </xdr:from>
    <xdr:to>
      <xdr:col>18</xdr:col>
      <xdr:colOff>177800</xdr:colOff>
      <xdr:row>37</xdr:row>
      <xdr:rowOff>220002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65645"/>
          <a:ext cx="698500" cy="79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85268</xdr:rowOff>
    </xdr:from>
    <xdr:to>
      <xdr:col>29</xdr:col>
      <xdr:colOff>177800</xdr:colOff>
      <xdr:row>37</xdr:row>
      <xdr:rowOff>186868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0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57345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96621</xdr:rowOff>
    </xdr:from>
    <xdr:to>
      <xdr:col>26</xdr:col>
      <xdr:colOff>101600</xdr:colOff>
      <xdr:row>37</xdr:row>
      <xdr:rowOff>198221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1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182998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0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112052</xdr:rowOff>
    </xdr:from>
    <xdr:to>
      <xdr:col>22</xdr:col>
      <xdr:colOff>165100</xdr:colOff>
      <xdr:row>37</xdr:row>
      <xdr:rowOff>213652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3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198429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90145</xdr:rowOff>
    </xdr:from>
    <xdr:to>
      <xdr:col>19</xdr:col>
      <xdr:colOff>38100</xdr:colOff>
      <xdr:row>37</xdr:row>
      <xdr:rowOff>191745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176522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169202</xdr:rowOff>
    </xdr:from>
    <xdr:to>
      <xdr:col>15</xdr:col>
      <xdr:colOff>101600</xdr:colOff>
      <xdr:row>37</xdr:row>
      <xdr:rowOff>270802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93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255579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8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1,956,928
1,939,061
1,121.26
1,209,468,652
1,200,091,653
6,251,264
553,530,274
1,103,281,024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19266</xdr:rowOff>
    </xdr:from>
    <xdr:to>
      <xdr:col>24</xdr:col>
      <xdr:colOff>63500</xdr:colOff>
      <xdr:row>38</xdr:row>
      <xdr:rowOff>150063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34366"/>
          <a:ext cx="838200" cy="1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19266</xdr:rowOff>
    </xdr:from>
    <xdr:to>
      <xdr:col>19</xdr:col>
      <xdr:colOff>177800</xdr:colOff>
      <xdr:row>38</xdr:row>
      <xdr:rowOff>56756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4366"/>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26886</xdr:rowOff>
    </xdr:from>
    <xdr:to>
      <xdr:col>15</xdr:col>
      <xdr:colOff>50800</xdr:colOff>
      <xdr:row>38</xdr:row>
      <xdr:rowOff>56756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41986"/>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26886</xdr:rowOff>
    </xdr:from>
    <xdr:to>
      <xdr:col>10</xdr:col>
      <xdr:colOff>114300</xdr:colOff>
      <xdr:row>38</xdr:row>
      <xdr:rowOff>83541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1986"/>
          <a:ext cx="8890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99263</xdr:rowOff>
    </xdr:from>
    <xdr:to>
      <xdr:col>24</xdr:col>
      <xdr:colOff>114300</xdr:colOff>
      <xdr:row>39</xdr:row>
      <xdr:rowOff>29413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14190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139916</xdr:rowOff>
    </xdr:from>
    <xdr:to>
      <xdr:col>20</xdr:col>
      <xdr:colOff>38100</xdr:colOff>
      <xdr:row>38</xdr:row>
      <xdr:rowOff>70065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61193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5956</xdr:rowOff>
    </xdr:from>
    <xdr:to>
      <xdr:col>15</xdr:col>
      <xdr:colOff>101600</xdr:colOff>
      <xdr:row>38</xdr:row>
      <xdr:rowOff>107556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98683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147536</xdr:rowOff>
    </xdr:from>
    <xdr:to>
      <xdr:col>10</xdr:col>
      <xdr:colOff>165100</xdr:colOff>
      <xdr:row>38</xdr:row>
      <xdr:rowOff>77686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68813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32741</xdr:rowOff>
    </xdr:from>
    <xdr:to>
      <xdr:col>6</xdr:col>
      <xdr:colOff>38100</xdr:colOff>
      <xdr:row>38</xdr:row>
      <xdr:rowOff>134341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125468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49137</xdr:rowOff>
    </xdr:from>
    <xdr:to>
      <xdr:col>24</xdr:col>
      <xdr:colOff>62865</xdr:colOff>
      <xdr:row>57</xdr:row>
      <xdr:rowOff>43117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3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46944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43117</xdr:rowOff>
    </xdr:from>
    <xdr:to>
      <xdr:col>24</xdr:col>
      <xdr:colOff>152400</xdr:colOff>
      <xdr:row>57</xdr:row>
      <xdr:rowOff>43117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1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167264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49137</xdr:rowOff>
    </xdr:from>
    <xdr:to>
      <xdr:col>24</xdr:col>
      <xdr:colOff>152400</xdr:colOff>
      <xdr:row>51</xdr:row>
      <xdr:rowOff>49137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85331</xdr:rowOff>
    </xdr:from>
    <xdr:to>
      <xdr:col>24</xdr:col>
      <xdr:colOff>63500</xdr:colOff>
      <xdr:row>54</xdr:row>
      <xdr:rowOff>21552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829281"/>
          <a:ext cx="838200" cy="4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158881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9004</xdr:rowOff>
    </xdr:from>
    <xdr:to>
      <xdr:col>24</xdr:col>
      <xdr:colOff>114300</xdr:colOff>
      <xdr:row>54</xdr:row>
      <xdr:rowOff>110604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85331</xdr:rowOff>
    </xdr:from>
    <xdr:to>
      <xdr:col>19</xdr:col>
      <xdr:colOff>177800</xdr:colOff>
      <xdr:row>51</xdr:row>
      <xdr:rowOff>89446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82928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50495</xdr:rowOff>
    </xdr:from>
    <xdr:to>
      <xdr:col>20</xdr:col>
      <xdr:colOff>38100</xdr:colOff>
      <xdr:row>52</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896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143222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89446</xdr:rowOff>
    </xdr:from>
    <xdr:to>
      <xdr:col>15</xdr:col>
      <xdr:colOff>50800</xdr:colOff>
      <xdr:row>56</xdr:row>
      <xdr:rowOff>37173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8833396"/>
          <a:ext cx="889000" cy="80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16701</xdr:rowOff>
    </xdr:from>
    <xdr:to>
      <xdr:col>15</xdr:col>
      <xdr:colOff>101600</xdr:colOff>
      <xdr:row>53</xdr:row>
      <xdr:rowOff>118301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10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109428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37173</xdr:rowOff>
    </xdr:from>
    <xdr:to>
      <xdr:col>10</xdr:col>
      <xdr:colOff>114300</xdr:colOff>
      <xdr:row>57</xdr:row>
      <xdr:rowOff>105296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38373"/>
          <a:ext cx="889000" cy="2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149784</xdr:rowOff>
    </xdr:from>
    <xdr:to>
      <xdr:col>10</xdr:col>
      <xdr:colOff>165100</xdr:colOff>
      <xdr:row>56</xdr:row>
      <xdr:rowOff>79934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96461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152603</xdr:rowOff>
    </xdr:from>
    <xdr:to>
      <xdr:col>6</xdr:col>
      <xdr:colOff>38100</xdr:colOff>
      <xdr:row>57</xdr:row>
      <xdr:rowOff>82753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142202</xdr:rowOff>
    </xdr:from>
    <xdr:to>
      <xdr:col>24</xdr:col>
      <xdr:colOff>114300</xdr:colOff>
      <xdr:row>54</xdr:row>
      <xdr:rowOff>72352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165079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34531</xdr:rowOff>
    </xdr:from>
    <xdr:to>
      <xdr:col>20</xdr:col>
      <xdr:colOff>38100</xdr:colOff>
      <xdr:row>51</xdr:row>
      <xdr:rowOff>136131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7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152658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38646</xdr:rowOff>
    </xdr:from>
    <xdr:to>
      <xdr:col>15</xdr:col>
      <xdr:colOff>101600</xdr:colOff>
      <xdr:row>51</xdr:row>
      <xdr:rowOff>140246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78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156773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5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157823</xdr:rowOff>
    </xdr:from>
    <xdr:to>
      <xdr:col>10</xdr:col>
      <xdr:colOff>165100</xdr:colOff>
      <xdr:row>56</xdr:row>
      <xdr:rowOff>87973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79100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8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54496</xdr:rowOff>
    </xdr:from>
    <xdr:to>
      <xdr:col>6</xdr:col>
      <xdr:colOff>38100</xdr:colOff>
      <xdr:row>57</xdr:row>
      <xdr:rowOff>156096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147223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147320</xdr:rowOff>
    </xdr:from>
    <xdr:to>
      <xdr:col>24</xdr:col>
      <xdr:colOff>62865</xdr:colOff>
      <xdr:row>77</xdr:row>
      <xdr:rowOff>101752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270"/>
          <a:ext cx="1270" cy="9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105579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0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101752</xdr:rowOff>
    </xdr:from>
    <xdr:to>
      <xdr:col>24</xdr:col>
      <xdr:colOff>152400</xdr:colOff>
      <xdr:row>77</xdr:row>
      <xdr:rowOff>101752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0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93997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147320</xdr:rowOff>
    </xdr:from>
    <xdr:to>
      <xdr:col>24</xdr:col>
      <xdr:colOff>152400</xdr:colOff>
      <xdr:row>71</xdr:row>
      <xdr:rowOff>147320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131852</xdr:rowOff>
    </xdr:from>
    <xdr:to>
      <xdr:col>24</xdr:col>
      <xdr:colOff>63500</xdr:colOff>
      <xdr:row>71</xdr:row>
      <xdr:rowOff>147320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304802"/>
          <a:ext cx="8382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60850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9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82423</xdr:rowOff>
    </xdr:from>
    <xdr:to>
      <xdr:col>24</xdr:col>
      <xdr:colOff>114300</xdr:colOff>
      <xdr:row>76</xdr:row>
      <xdr:rowOff>12573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131166</xdr:rowOff>
    </xdr:from>
    <xdr:to>
      <xdr:col>19</xdr:col>
      <xdr:colOff>177800</xdr:colOff>
      <xdr:row>71</xdr:row>
      <xdr:rowOff>131852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132666"/>
          <a:ext cx="8890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97510</xdr:rowOff>
    </xdr:from>
    <xdr:to>
      <xdr:col>20</xdr:col>
      <xdr:colOff>38100</xdr:colOff>
      <xdr:row>76</xdr:row>
      <xdr:rowOff>27660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18787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131166</xdr:rowOff>
    </xdr:from>
    <xdr:to>
      <xdr:col>15</xdr:col>
      <xdr:colOff>50800</xdr:colOff>
      <xdr:row>72</xdr:row>
      <xdr:rowOff>48641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132666"/>
          <a:ext cx="889000" cy="26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108941</xdr:rowOff>
    </xdr:from>
    <xdr:to>
      <xdr:col>15</xdr:col>
      <xdr:colOff>101600</xdr:colOff>
      <xdr:row>76</xdr:row>
      <xdr:rowOff>39091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30218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6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48641</xdr:rowOff>
    </xdr:from>
    <xdr:to>
      <xdr:col>10</xdr:col>
      <xdr:colOff>114300</xdr:colOff>
      <xdr:row>72</xdr:row>
      <xdr:rowOff>123393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393041"/>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116027</xdr:rowOff>
    </xdr:from>
    <xdr:to>
      <xdr:col>10</xdr:col>
      <xdr:colOff>165100</xdr:colOff>
      <xdr:row>76</xdr:row>
      <xdr:rowOff>46177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37304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148183</xdr:rowOff>
    </xdr:from>
    <xdr:to>
      <xdr:col>6</xdr:col>
      <xdr:colOff>38100</xdr:colOff>
      <xdr:row>76</xdr:row>
      <xdr:rowOff>78333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69460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96520</xdr:rowOff>
    </xdr:from>
    <xdr:to>
      <xdr:col>24</xdr:col>
      <xdr:colOff>114300</xdr:colOff>
      <xdr:row>72</xdr:row>
      <xdr:rowOff>26670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2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49547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81052</xdr:rowOff>
    </xdr:from>
    <xdr:to>
      <xdr:col>20</xdr:col>
      <xdr:colOff>38100</xdr:colOff>
      <xdr:row>72</xdr:row>
      <xdr:rowOff>11202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2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27729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0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80366</xdr:rowOff>
    </xdr:from>
    <xdr:to>
      <xdr:col>15</xdr:col>
      <xdr:colOff>101600</xdr:colOff>
      <xdr:row>71</xdr:row>
      <xdr:rowOff>10516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0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27043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18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169291</xdr:rowOff>
    </xdr:from>
    <xdr:to>
      <xdr:col>10</xdr:col>
      <xdr:colOff>165100</xdr:colOff>
      <xdr:row>72</xdr:row>
      <xdr:rowOff>99441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3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115968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1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72593</xdr:rowOff>
    </xdr:from>
    <xdr:to>
      <xdr:col>6</xdr:col>
      <xdr:colOff>38100</xdr:colOff>
      <xdr:row>73</xdr:row>
      <xdr:rowOff>2743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4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19270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19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72251</xdr:rowOff>
    </xdr:from>
    <xdr:to>
      <xdr:col>24</xdr:col>
      <xdr:colOff>63500</xdr:colOff>
      <xdr:row>94</xdr:row>
      <xdr:rowOff>160426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88551"/>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138520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6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91596</xdr:rowOff>
    </xdr:from>
    <xdr:to>
      <xdr:col>19</xdr:col>
      <xdr:colOff>177800</xdr:colOff>
      <xdr:row>94</xdr:row>
      <xdr:rowOff>160426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07896"/>
          <a:ext cx="889000" cy="6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91596</xdr:rowOff>
    </xdr:from>
    <xdr:to>
      <xdr:col>15</xdr:col>
      <xdr:colOff>50800</xdr:colOff>
      <xdr:row>96</xdr:row>
      <xdr:rowOff>109644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07896"/>
          <a:ext cx="889000" cy="36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109644</xdr:rowOff>
    </xdr:from>
    <xdr:to>
      <xdr:col>10</xdr:col>
      <xdr:colOff>114300</xdr:colOff>
      <xdr:row>96</xdr:row>
      <xdr:rowOff>146253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68844"/>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21451</xdr:rowOff>
    </xdr:from>
    <xdr:to>
      <xdr:col>24</xdr:col>
      <xdr:colOff>114300</xdr:colOff>
      <xdr:row>94</xdr:row>
      <xdr:rowOff>123051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44328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8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109626</xdr:rowOff>
    </xdr:from>
    <xdr:to>
      <xdr:col>20</xdr:col>
      <xdr:colOff>38100</xdr:colOff>
      <xdr:row>95</xdr:row>
      <xdr:rowOff>39776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56303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0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40796</xdr:rowOff>
    </xdr:from>
    <xdr:to>
      <xdr:col>15</xdr:col>
      <xdr:colOff>101600</xdr:colOff>
      <xdr:row>94</xdr:row>
      <xdr:rowOff>142396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158923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58844</xdr:rowOff>
    </xdr:from>
    <xdr:to>
      <xdr:col>10</xdr:col>
      <xdr:colOff>165100</xdr:colOff>
      <xdr:row>96</xdr:row>
      <xdr:rowOff>160444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1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5521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9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95453</xdr:rowOff>
    </xdr:from>
    <xdr:to>
      <xdr:col>6</xdr:col>
      <xdr:colOff>38100</xdr:colOff>
      <xdr:row>97</xdr:row>
      <xdr:rowOff>25603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42130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2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114224</xdr:rowOff>
    </xdr:from>
    <xdr:to>
      <xdr:col>55</xdr:col>
      <xdr:colOff>0</xdr:colOff>
      <xdr:row>38</xdr:row>
      <xdr:rowOff>131775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57874"/>
          <a:ext cx="838200" cy="1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167983</xdr:rowOff>
    </xdr:from>
    <xdr:to>
      <xdr:col>50</xdr:col>
      <xdr:colOff>114300</xdr:colOff>
      <xdr:row>37</xdr:row>
      <xdr:rowOff>114224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68733"/>
          <a:ext cx="889000" cy="28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75163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151511</xdr:rowOff>
    </xdr:from>
    <xdr:to>
      <xdr:col>45</xdr:col>
      <xdr:colOff>177800</xdr:colOff>
      <xdr:row>35</xdr:row>
      <xdr:rowOff>167983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295011"/>
          <a:ext cx="889000" cy="87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56431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5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151511</xdr:rowOff>
    </xdr:from>
    <xdr:to>
      <xdr:col>41</xdr:col>
      <xdr:colOff>50800</xdr:colOff>
      <xdr:row>39</xdr:row>
      <xdr:rowOff>26568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295011"/>
          <a:ext cx="889000" cy="14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80975</xdr:rowOff>
    </xdr:from>
    <xdr:to>
      <xdr:col>55</xdr:col>
      <xdr:colOff>50800</xdr:colOff>
      <xdr:row>39</xdr:row>
      <xdr:rowOff>11125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59402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63424</xdr:rowOff>
    </xdr:from>
    <xdr:to>
      <xdr:col>50</xdr:col>
      <xdr:colOff>165100</xdr:colOff>
      <xdr:row>37</xdr:row>
      <xdr:rowOff>165024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10101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1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117183</xdr:rowOff>
    </xdr:from>
    <xdr:to>
      <xdr:col>46</xdr:col>
      <xdr:colOff>38100</xdr:colOff>
      <xdr:row>36</xdr:row>
      <xdr:rowOff>47333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63860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58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100711</xdr:rowOff>
    </xdr:from>
    <xdr:to>
      <xdr:col>41</xdr:col>
      <xdr:colOff>101600</xdr:colOff>
      <xdr:row>31</xdr:row>
      <xdr:rowOff>30861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47388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01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147218</xdr:rowOff>
    </xdr:from>
    <xdr:to>
      <xdr:col>36</xdr:col>
      <xdr:colOff>165100</xdr:colOff>
      <xdr:row>39</xdr:row>
      <xdr:rowOff>77368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68495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135566</xdr:rowOff>
    </xdr:from>
    <xdr:to>
      <xdr:col>55</xdr:col>
      <xdr:colOff>0</xdr:colOff>
      <xdr:row>55</xdr:row>
      <xdr:rowOff>35249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222416"/>
          <a:ext cx="838200" cy="2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35249</xdr:rowOff>
    </xdr:from>
    <xdr:to>
      <xdr:col>50</xdr:col>
      <xdr:colOff>114300</xdr:colOff>
      <xdr:row>55</xdr:row>
      <xdr:rowOff>113106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464999"/>
          <a:ext cx="889000" cy="7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113106</xdr:rowOff>
    </xdr:from>
    <xdr:to>
      <xdr:col>45</xdr:col>
      <xdr:colOff>177800</xdr:colOff>
      <xdr:row>55</xdr:row>
      <xdr:rowOff>140424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42856"/>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140424</xdr:rowOff>
    </xdr:from>
    <xdr:to>
      <xdr:col>41</xdr:col>
      <xdr:colOff>50800</xdr:colOff>
      <xdr:row>56</xdr:row>
      <xdr:rowOff>26143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70174"/>
          <a:ext cx="889000" cy="5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84766</xdr:rowOff>
    </xdr:from>
    <xdr:to>
      <xdr:col>55</xdr:col>
      <xdr:colOff>50800</xdr:colOff>
      <xdr:row>54</xdr:row>
      <xdr:rowOff>14916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1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107643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02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155899</xdr:rowOff>
    </xdr:from>
    <xdr:to>
      <xdr:col>50</xdr:col>
      <xdr:colOff>165100</xdr:colOff>
      <xdr:row>55</xdr:row>
      <xdr:rowOff>86049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62306</xdr:rowOff>
    </xdr:from>
    <xdr:to>
      <xdr:col>46</xdr:col>
      <xdr:colOff>38100</xdr:colOff>
      <xdr:row>55</xdr:row>
      <xdr:rowOff>163906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155033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89624</xdr:rowOff>
    </xdr:from>
    <xdr:to>
      <xdr:col>41</xdr:col>
      <xdr:colOff>101600</xdr:colOff>
      <xdr:row>56</xdr:row>
      <xdr:rowOff>19774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146793</xdr:rowOff>
    </xdr:from>
    <xdr:to>
      <xdr:col>36</xdr:col>
      <xdr:colOff>165100</xdr:colOff>
      <xdr:row>56</xdr:row>
      <xdr:rowOff>76943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68070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167742</xdr:rowOff>
    </xdr:from>
    <xdr:to>
      <xdr:col>55</xdr:col>
      <xdr:colOff>0</xdr:colOff>
      <xdr:row>78</xdr:row>
      <xdr:rowOff>126709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69392"/>
          <a:ext cx="838200" cy="1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99961</xdr:rowOff>
    </xdr:from>
    <xdr:to>
      <xdr:col>50</xdr:col>
      <xdr:colOff>114300</xdr:colOff>
      <xdr:row>77</xdr:row>
      <xdr:rowOff>167742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01611"/>
          <a:ext cx="8890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167246</xdr:rowOff>
    </xdr:from>
    <xdr:to>
      <xdr:col>45</xdr:col>
      <xdr:colOff>177800</xdr:colOff>
      <xdr:row>77</xdr:row>
      <xdr:rowOff>99961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197446"/>
          <a:ext cx="8890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167246</xdr:rowOff>
    </xdr:from>
    <xdr:to>
      <xdr:col>41</xdr:col>
      <xdr:colOff>50800</xdr:colOff>
      <xdr:row>77</xdr:row>
      <xdr:rowOff>5893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197446"/>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75909</xdr:rowOff>
    </xdr:from>
    <xdr:to>
      <xdr:col>55</xdr:col>
      <xdr:colOff>50800</xdr:colOff>
      <xdr:row>79</xdr:row>
      <xdr:rowOff>6059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162286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116942</xdr:rowOff>
    </xdr:from>
    <xdr:to>
      <xdr:col>50</xdr:col>
      <xdr:colOff>165100</xdr:colOff>
      <xdr:row>78</xdr:row>
      <xdr:rowOff>47092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38219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49161</xdr:rowOff>
    </xdr:from>
    <xdr:to>
      <xdr:col>46</xdr:col>
      <xdr:colOff>38100</xdr:colOff>
      <xdr:row>77</xdr:row>
      <xdr:rowOff>150761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141888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34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116446</xdr:rowOff>
    </xdr:from>
    <xdr:to>
      <xdr:col>41</xdr:col>
      <xdr:colOff>101600</xdr:colOff>
      <xdr:row>77</xdr:row>
      <xdr:rowOff>46596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1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37723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2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126543</xdr:rowOff>
    </xdr:from>
    <xdr:to>
      <xdr:col>36</xdr:col>
      <xdr:colOff>165100</xdr:colOff>
      <xdr:row>77</xdr:row>
      <xdr:rowOff>56693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1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47820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22461</xdr:rowOff>
    </xdr:from>
    <xdr:to>
      <xdr:col>55</xdr:col>
      <xdr:colOff>0</xdr:colOff>
      <xdr:row>94</xdr:row>
      <xdr:rowOff>19783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5624411"/>
          <a:ext cx="838200" cy="5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19783</xdr:rowOff>
    </xdr:from>
    <xdr:to>
      <xdr:col>50</xdr:col>
      <xdr:colOff>114300</xdr:colOff>
      <xdr:row>95</xdr:row>
      <xdr:rowOff>33336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136083"/>
          <a:ext cx="889000" cy="18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33336</xdr:rowOff>
    </xdr:from>
    <xdr:to>
      <xdr:col>45</xdr:col>
      <xdr:colOff>177800</xdr:colOff>
      <xdr:row>95</xdr:row>
      <xdr:rowOff>132711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321086"/>
          <a:ext cx="889000" cy="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123828</xdr:rowOff>
    </xdr:from>
    <xdr:to>
      <xdr:col>41</xdr:col>
      <xdr:colOff>50800</xdr:colOff>
      <xdr:row>95</xdr:row>
      <xdr:rowOff>132711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411578"/>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143111</xdr:rowOff>
    </xdr:from>
    <xdr:to>
      <xdr:col>55</xdr:col>
      <xdr:colOff>50800</xdr:colOff>
      <xdr:row>91</xdr:row>
      <xdr:rowOff>73261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5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96138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52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140433</xdr:rowOff>
    </xdr:from>
    <xdr:to>
      <xdr:col>50</xdr:col>
      <xdr:colOff>165100</xdr:colOff>
      <xdr:row>94</xdr:row>
      <xdr:rowOff>70583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08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87110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86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153986</xdr:rowOff>
    </xdr:from>
    <xdr:to>
      <xdr:col>46</xdr:col>
      <xdr:colOff>38100</xdr:colOff>
      <xdr:row>95</xdr:row>
      <xdr:rowOff>84136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2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100663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04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81911</xdr:rowOff>
    </xdr:from>
    <xdr:to>
      <xdr:col>41</xdr:col>
      <xdr:colOff>101600</xdr:colOff>
      <xdr:row>96</xdr:row>
      <xdr:rowOff>12061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3188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4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73028</xdr:rowOff>
    </xdr:from>
    <xdr:to>
      <xdr:col>36</xdr:col>
      <xdr:colOff>165100</xdr:colOff>
      <xdr:row>96</xdr:row>
      <xdr:rowOff>3178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3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19705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36285</xdr:rowOff>
    </xdr:from>
    <xdr:to>
      <xdr:col>85</xdr:col>
      <xdr:colOff>127000</xdr:colOff>
      <xdr:row>39</xdr:row>
      <xdr:rowOff>87231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722835"/>
          <a:ext cx="8382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136326</xdr:rowOff>
    </xdr:from>
    <xdr:to>
      <xdr:col>81</xdr:col>
      <xdr:colOff>50800</xdr:colOff>
      <xdr:row>39</xdr:row>
      <xdr:rowOff>36285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651426"/>
          <a:ext cx="889000" cy="7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42273</xdr:rowOff>
    </xdr:from>
    <xdr:to>
      <xdr:col>76</xdr:col>
      <xdr:colOff>114300</xdr:colOff>
      <xdr:row>38</xdr:row>
      <xdr:rowOff>136326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557373"/>
          <a:ext cx="8890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78413</xdr:rowOff>
    </xdr:from>
    <xdr:to>
      <xdr:col>71</xdr:col>
      <xdr:colOff>177800</xdr:colOff>
      <xdr:row>38</xdr:row>
      <xdr:rowOff>42273</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422063"/>
          <a:ext cx="889000" cy="13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36431</xdr:rowOff>
    </xdr:from>
    <xdr:to>
      <xdr:col>85</xdr:col>
      <xdr:colOff>177800</xdr:colOff>
      <xdr:row>39</xdr:row>
      <xdr:rowOff>138031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7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122808</xdr:rowOff>
    </xdr:from>
    <xdr:ext cx="378565"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63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156935</xdr:rowOff>
    </xdr:from>
    <xdr:to>
      <xdr:col>81</xdr:col>
      <xdr:colOff>101600</xdr:colOff>
      <xdr:row>39</xdr:row>
      <xdr:rowOff>87085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78212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2017" y="676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85526</xdr:rowOff>
    </xdr:from>
    <xdr:to>
      <xdr:col>76</xdr:col>
      <xdr:colOff>165100</xdr:colOff>
      <xdr:row>39</xdr:row>
      <xdr:rowOff>15676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32202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57428" y="637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162923</xdr:rowOff>
    </xdr:from>
    <xdr:to>
      <xdr:col>72</xdr:col>
      <xdr:colOff>38100</xdr:colOff>
      <xdr:row>38</xdr:row>
      <xdr:rowOff>93073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109600</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27613</xdr:rowOff>
    </xdr:from>
    <xdr:to>
      <xdr:col>67</xdr:col>
      <xdr:colOff>101600</xdr:colOff>
      <xdr:row>37</xdr:row>
      <xdr:rowOff>129213</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37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145740</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79428" y="614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82589</xdr:rowOff>
    </xdr:from>
    <xdr:to>
      <xdr:col>85</xdr:col>
      <xdr:colOff>127000</xdr:colOff>
      <xdr:row>78</xdr:row>
      <xdr:rowOff>16942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84239"/>
          <a:ext cx="838200" cy="1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13360</xdr:rowOff>
    </xdr:from>
    <xdr:to>
      <xdr:col>81</xdr:col>
      <xdr:colOff>50800</xdr:colOff>
      <xdr:row>78</xdr:row>
      <xdr:rowOff>16942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43560"/>
          <a:ext cx="889000" cy="3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13360</xdr:rowOff>
    </xdr:from>
    <xdr:to>
      <xdr:col>76</xdr:col>
      <xdr:colOff>114300</xdr:colOff>
      <xdr:row>78</xdr:row>
      <xdr:rowOff>5359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43560"/>
          <a:ext cx="889000" cy="3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5359</xdr:rowOff>
    </xdr:from>
    <xdr:to>
      <xdr:col>71</xdr:col>
      <xdr:colOff>177800</xdr:colOff>
      <xdr:row>78</xdr:row>
      <xdr:rowOff>70129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378459"/>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31789</xdr:rowOff>
    </xdr:from>
    <xdr:to>
      <xdr:col>85</xdr:col>
      <xdr:colOff>177800</xdr:colOff>
      <xdr:row>77</xdr:row>
      <xdr:rowOff>133389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10216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137592</xdr:rowOff>
    </xdr:from>
    <xdr:to>
      <xdr:col>81</xdr:col>
      <xdr:colOff>101600</xdr:colOff>
      <xdr:row>78</xdr:row>
      <xdr:rowOff>67742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3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58869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43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134010</xdr:rowOff>
    </xdr:from>
    <xdr:to>
      <xdr:col>76</xdr:col>
      <xdr:colOff>165100</xdr:colOff>
      <xdr:row>76</xdr:row>
      <xdr:rowOff>64160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9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55287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126009</xdr:rowOff>
    </xdr:from>
    <xdr:to>
      <xdr:col>72</xdr:col>
      <xdr:colOff>38100</xdr:colOff>
      <xdr:row>78</xdr:row>
      <xdr:rowOff>56159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3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47286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4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19329</xdr:rowOff>
    </xdr:from>
    <xdr:to>
      <xdr:col>67</xdr:col>
      <xdr:colOff>101600</xdr:colOff>
      <xdr:row>78</xdr:row>
      <xdr:rowOff>120929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39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112056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48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143739</xdr:rowOff>
    </xdr:from>
    <xdr:to>
      <xdr:col>85</xdr:col>
      <xdr:colOff>127000</xdr:colOff>
      <xdr:row>94</xdr:row>
      <xdr:rowOff>163246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260039"/>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163246</xdr:rowOff>
    </xdr:from>
    <xdr:to>
      <xdr:col>81</xdr:col>
      <xdr:colOff>50800</xdr:colOff>
      <xdr:row>95</xdr:row>
      <xdr:rowOff>67463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279546"/>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67463</xdr:rowOff>
    </xdr:from>
    <xdr:to>
      <xdr:col>76</xdr:col>
      <xdr:colOff>114300</xdr:colOff>
      <xdr:row>98</xdr:row>
      <xdr:rowOff>107772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355213"/>
          <a:ext cx="889000" cy="5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54203</xdr:rowOff>
    </xdr:from>
    <xdr:to>
      <xdr:col>71</xdr:col>
      <xdr:colOff>177800</xdr:colOff>
      <xdr:row>98</xdr:row>
      <xdr:rowOff>107772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856303"/>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92939</xdr:rowOff>
    </xdr:from>
    <xdr:to>
      <xdr:col>85</xdr:col>
      <xdr:colOff>177800</xdr:colOff>
      <xdr:row>95</xdr:row>
      <xdr:rowOff>23089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2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115816</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06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112446</xdr:rowOff>
    </xdr:from>
    <xdr:to>
      <xdr:col>81</xdr:col>
      <xdr:colOff>101600</xdr:colOff>
      <xdr:row>95</xdr:row>
      <xdr:rowOff>42596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2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33723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32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16663</xdr:rowOff>
    </xdr:from>
    <xdr:to>
      <xdr:col>76</xdr:col>
      <xdr:colOff>165100</xdr:colOff>
      <xdr:row>95</xdr:row>
      <xdr:rowOff>118263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3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109390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39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56972</xdr:rowOff>
    </xdr:from>
    <xdr:to>
      <xdr:col>72</xdr:col>
      <xdr:colOff>38100</xdr:colOff>
      <xdr:row>98</xdr:row>
      <xdr:rowOff>158572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149699</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3403</xdr:rowOff>
    </xdr:from>
    <xdr:to>
      <xdr:col>67</xdr:col>
      <xdr:colOff>101600</xdr:colOff>
      <xdr:row>98</xdr:row>
      <xdr:rowOff>105003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96130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89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73079</xdr:rowOff>
    </xdr:from>
    <xdr:to>
      <xdr:col>116</xdr:col>
      <xdr:colOff>63500</xdr:colOff>
      <xdr:row>37</xdr:row>
      <xdr:rowOff>17236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245279"/>
          <a:ext cx="838200" cy="1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17236</xdr:rowOff>
    </xdr:from>
    <xdr:to>
      <xdr:col>111</xdr:col>
      <xdr:colOff>177800</xdr:colOff>
      <xdr:row>37</xdr:row>
      <xdr:rowOff>70140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360886"/>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42708</xdr:rowOff>
    </xdr:from>
    <xdr:to>
      <xdr:col>107</xdr:col>
      <xdr:colOff>50800</xdr:colOff>
      <xdr:row>37</xdr:row>
      <xdr:rowOff>70140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3863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148517</xdr:rowOff>
    </xdr:from>
    <xdr:to>
      <xdr:col>102</xdr:col>
      <xdr:colOff>114300</xdr:colOff>
      <xdr:row>37</xdr:row>
      <xdr:rowOff>42708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320717"/>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22279</xdr:rowOff>
    </xdr:from>
    <xdr:to>
      <xdr:col>116</xdr:col>
      <xdr:colOff>114300</xdr:colOff>
      <xdr:row>36</xdr:row>
      <xdr:rowOff>123879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1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45156</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04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137886</xdr:rowOff>
    </xdr:from>
    <xdr:to>
      <xdr:col>112</xdr:col>
      <xdr:colOff>38100</xdr:colOff>
      <xdr:row>37</xdr:row>
      <xdr:rowOff>68036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59163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19340</xdr:rowOff>
    </xdr:from>
    <xdr:to>
      <xdr:col>107</xdr:col>
      <xdr:colOff>101600</xdr:colOff>
      <xdr:row>37</xdr:row>
      <xdr:rowOff>120940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3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112067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45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163358</xdr:rowOff>
    </xdr:from>
    <xdr:to>
      <xdr:col>102</xdr:col>
      <xdr:colOff>165100</xdr:colOff>
      <xdr:row>37</xdr:row>
      <xdr:rowOff>93508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3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84635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4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97717</xdr:rowOff>
    </xdr:from>
    <xdr:to>
      <xdr:col>98</xdr:col>
      <xdr:colOff>38100</xdr:colOff>
      <xdr:row>37</xdr:row>
      <xdr:rowOff>27867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2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18994</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36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133807</xdr:rowOff>
    </xdr:from>
    <xdr:to>
      <xdr:col>116</xdr:col>
      <xdr:colOff>63500</xdr:colOff>
      <xdr:row>55</xdr:row>
      <xdr:rowOff>157556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563557"/>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129011</xdr:rowOff>
    </xdr:from>
    <xdr:ext cx="534377"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73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133807</xdr:rowOff>
    </xdr:from>
    <xdr:to>
      <xdr:col>111</xdr:col>
      <xdr:colOff>177800</xdr:colOff>
      <xdr:row>55</xdr:row>
      <xdr:rowOff>143332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56355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12590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7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143332</xdr:rowOff>
    </xdr:from>
    <xdr:to>
      <xdr:col>107</xdr:col>
      <xdr:colOff>50800</xdr:colOff>
      <xdr:row>55</xdr:row>
      <xdr:rowOff>144081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573082"/>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101998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7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144081</xdr:rowOff>
    </xdr:from>
    <xdr:to>
      <xdr:col>102</xdr:col>
      <xdr:colOff>114300</xdr:colOff>
      <xdr:row>56</xdr:row>
      <xdr:rowOff>163437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573831"/>
          <a:ext cx="889000" cy="19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106418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7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170566</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9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106756</xdr:rowOff>
    </xdr:from>
    <xdr:to>
      <xdr:col>116</xdr:col>
      <xdr:colOff>114300</xdr:colOff>
      <xdr:row>56</xdr:row>
      <xdr:rowOff>36906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5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129633</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38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83007</xdr:rowOff>
    </xdr:from>
    <xdr:to>
      <xdr:col>112</xdr:col>
      <xdr:colOff>38100</xdr:colOff>
      <xdr:row>56</xdr:row>
      <xdr:rowOff>13157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5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29684</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2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92532</xdr:rowOff>
    </xdr:from>
    <xdr:to>
      <xdr:col>107</xdr:col>
      <xdr:colOff>101600</xdr:colOff>
      <xdr:row>56</xdr:row>
      <xdr:rowOff>22682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52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39209</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29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93281</xdr:rowOff>
    </xdr:from>
    <xdr:to>
      <xdr:col>102</xdr:col>
      <xdr:colOff>165100</xdr:colOff>
      <xdr:row>56</xdr:row>
      <xdr:rowOff>23431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5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39958</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2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112637</xdr:rowOff>
    </xdr:from>
    <xdr:to>
      <xdr:col>98</xdr:col>
      <xdr:colOff>38100</xdr:colOff>
      <xdr:row>57</xdr:row>
      <xdr:rowOff>42787</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7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59314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48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28325</xdr:rowOff>
    </xdr:from>
    <xdr:to>
      <xdr:col>116</xdr:col>
      <xdr:colOff>63500</xdr:colOff>
      <xdr:row>76</xdr:row>
      <xdr:rowOff>84837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3058525"/>
          <a:ext cx="8382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84837</xdr:rowOff>
    </xdr:from>
    <xdr:to>
      <xdr:col>111</xdr:col>
      <xdr:colOff>177800</xdr:colOff>
      <xdr:row>76</xdr:row>
      <xdr:rowOff>131105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3115037"/>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127721</xdr:rowOff>
    </xdr:from>
    <xdr:to>
      <xdr:col>107</xdr:col>
      <xdr:colOff>50800</xdr:colOff>
      <xdr:row>76</xdr:row>
      <xdr:rowOff>131105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3157921"/>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127721</xdr:rowOff>
    </xdr:from>
    <xdr:to>
      <xdr:col>102</xdr:col>
      <xdr:colOff>114300</xdr:colOff>
      <xdr:row>76</xdr:row>
      <xdr:rowOff>163246</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3157921"/>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148975</xdr:rowOff>
    </xdr:from>
    <xdr:to>
      <xdr:col>116</xdr:col>
      <xdr:colOff>114300</xdr:colOff>
      <xdr:row>76</xdr:row>
      <xdr:rowOff>79125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3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403</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85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34037</xdr:rowOff>
    </xdr:from>
    <xdr:to>
      <xdr:col>112</xdr:col>
      <xdr:colOff>38100</xdr:colOff>
      <xdr:row>76</xdr:row>
      <xdr:rowOff>135637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30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152163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8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80305</xdr:rowOff>
    </xdr:from>
    <xdr:to>
      <xdr:col>107</xdr:col>
      <xdr:colOff>101600</xdr:colOff>
      <xdr:row>77</xdr:row>
      <xdr:rowOff>10455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31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26981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8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76921</xdr:rowOff>
    </xdr:from>
    <xdr:to>
      <xdr:col>102</xdr:col>
      <xdr:colOff>165100</xdr:colOff>
      <xdr:row>77</xdr:row>
      <xdr:rowOff>7071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31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23599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8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112446</xdr:rowOff>
    </xdr:from>
    <xdr:to>
      <xdr:col>98</xdr:col>
      <xdr:colOff>38100</xdr:colOff>
      <xdr:row>77</xdr:row>
      <xdr:rowOff>42596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1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59123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9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613,253</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7,225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％）となっている。主な構成項目のうち、人件費は住民一人当たり</a:t>
          </a:r>
          <a:r>
            <a:rPr kumimoji="1" lang="en-US" altLang="ja-JP" sz="1300">
              <a:latin typeface="ＭＳ Ｐゴシック" panose="020B0600070205080204" pitchFamily="50" charset="-128"/>
              <a:ea typeface="ＭＳ Ｐゴシック" panose="020B0600070205080204" pitchFamily="50" charset="-128"/>
            </a:rPr>
            <a:t>81,728</a:t>
          </a:r>
          <a:r>
            <a:rPr kumimoji="1" lang="ja-JP" altLang="en-US" sz="1300">
              <a:latin typeface="ＭＳ Ｐゴシック" panose="020B0600070205080204" pitchFamily="50" charset="-128"/>
              <a:ea typeface="ＭＳ Ｐゴシック" panose="020B0600070205080204" pitchFamily="50" charset="-128"/>
            </a:rPr>
            <a:t>円となっており、類似団体の中で最も低く推移している。引き続き、限られた人材の効率的・効果的な職員配置に努めていく。</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47,999</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+2,777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％）と、令和５年度に国から交付された臨時財政対策債償還基金費を満期一括準備金として減債基金に積み立てた影響により増となっている。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69,217</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+12,734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％）となっており、主に駒岡清掃工場更新費の増によるものである。</a:t>
          </a:r>
        </a:p>
        <a:p>
          <a:r>
            <a:rPr kumimoji="1" lang="ja-JP" altLang="en-US" sz="1300">
              <a:latin typeface="ＭＳ Ｐゴシック" panose="020B0600070205080204" pitchFamily="50" charset="-128"/>
              <a:ea typeface="ＭＳ Ｐゴシック" panose="020B0600070205080204" pitchFamily="50" charset="-128"/>
            </a:rPr>
            <a:t>　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16,650</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％）と類似団体平均の</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倍だが、他類似団体ではほとんど行われてない除雪費が含まれていることが要因であり、直近５年の除雪費の決算額は令和元年度から順に</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億円となっている。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扶助費についても住民一人当たり</a:t>
          </a:r>
          <a:r>
            <a:rPr kumimoji="1" lang="en-US" altLang="ja-JP" sz="1300">
              <a:latin typeface="ＭＳ Ｐゴシック" panose="020B0600070205080204" pitchFamily="50" charset="-128"/>
              <a:ea typeface="ＭＳ Ｐゴシック" panose="020B0600070205080204" pitchFamily="50" charset="-128"/>
            </a:rPr>
            <a:t>201,196</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+8,100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で類似団体中２位と負担が大きくなっている。前年からは臨時特別給付金等の増の影響や、近年の厳しい社会情勢や高齢化、障がい者施策の充実等による社会福祉費による増加傾向には変化が見られず、高い水準で推移していることが要因で悪化している。今後も、少子高齢化等により財政需要はさらに拡大することが想定されるが、将来世代に過度の負担を残さない持続可能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1,956,928
1,939,061
1,121.26
1,209,468,652
1,200,091,653
6,251,264
553,530,274
1,103,281,024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25400</xdr:rowOff>
    </xdr:from>
    <xdr:to>
      <xdr:col>24</xdr:col>
      <xdr:colOff>63500</xdr:colOff>
      <xdr:row>38</xdr:row>
      <xdr:rowOff>56424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405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2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25400</xdr:rowOff>
    </xdr:from>
    <xdr:to>
      <xdr:col>19</xdr:col>
      <xdr:colOff>177800</xdr:colOff>
      <xdr:row>38</xdr:row>
      <xdr:rowOff>103777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405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79284</xdr:rowOff>
    </xdr:from>
    <xdr:to>
      <xdr:col>15</xdr:col>
      <xdr:colOff>50800</xdr:colOff>
      <xdr:row>38</xdr:row>
      <xdr:rowOff>103777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943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141713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33565</xdr:rowOff>
    </xdr:from>
    <xdr:to>
      <xdr:col>10</xdr:col>
      <xdr:colOff>114300</xdr:colOff>
      <xdr:row>38</xdr:row>
      <xdr:rowOff>79284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4866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109055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5624</xdr:rowOff>
    </xdr:from>
    <xdr:to>
      <xdr:col>24</xdr:col>
      <xdr:colOff>114300</xdr:colOff>
      <xdr:row>38</xdr:row>
      <xdr:rowOff>107224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155501</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99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146050</xdr:rowOff>
    </xdr:from>
    <xdr:to>
      <xdr:col>20</xdr:col>
      <xdr:colOff>38100</xdr:colOff>
      <xdr:row>38</xdr:row>
      <xdr:rowOff>76200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67327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52977</xdr:rowOff>
    </xdr:from>
    <xdr:to>
      <xdr:col>15</xdr:col>
      <xdr:colOff>101600</xdr:colOff>
      <xdr:row>38</xdr:row>
      <xdr:rowOff>154577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145704</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28484</xdr:rowOff>
    </xdr:from>
    <xdr:to>
      <xdr:col>10</xdr:col>
      <xdr:colOff>165100</xdr:colOff>
      <xdr:row>38</xdr:row>
      <xdr:rowOff>130084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121211</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154214</xdr:rowOff>
    </xdr:from>
    <xdr:to>
      <xdr:col>6</xdr:col>
      <xdr:colOff>38100</xdr:colOff>
      <xdr:row>38</xdr:row>
      <xdr:rowOff>84364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75492</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59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17120</xdr:rowOff>
    </xdr:from>
    <xdr:to>
      <xdr:col>24</xdr:col>
      <xdr:colOff>63500</xdr:colOff>
      <xdr:row>59</xdr:row>
      <xdr:rowOff>19088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132670"/>
          <a:ext cx="8382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74833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17120</xdr:rowOff>
    </xdr:from>
    <xdr:to>
      <xdr:col>19</xdr:col>
      <xdr:colOff>177800</xdr:colOff>
      <xdr:row>59</xdr:row>
      <xdr:rowOff>23266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32670"/>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51816</xdr:rowOff>
    </xdr:from>
    <xdr:to>
      <xdr:col>15</xdr:col>
      <xdr:colOff>50800</xdr:colOff>
      <xdr:row>59</xdr:row>
      <xdr:rowOff>23266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967216"/>
          <a:ext cx="889000" cy="11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51816</xdr:rowOff>
    </xdr:from>
    <xdr:to>
      <xdr:col>10</xdr:col>
      <xdr:colOff>114300</xdr:colOff>
      <xdr:row>59</xdr:row>
      <xdr:rowOff>113703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967216"/>
          <a:ext cx="889000" cy="126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139738</xdr:rowOff>
    </xdr:from>
    <xdr:to>
      <xdr:col>24</xdr:col>
      <xdr:colOff>114300</xdr:colOff>
      <xdr:row>59</xdr:row>
      <xdr:rowOff>69888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54665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137770</xdr:rowOff>
    </xdr:from>
    <xdr:to>
      <xdr:col>20</xdr:col>
      <xdr:colOff>38100</xdr:colOff>
      <xdr:row>59</xdr:row>
      <xdr:rowOff>67920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59047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143916</xdr:rowOff>
    </xdr:from>
    <xdr:to>
      <xdr:col>15</xdr:col>
      <xdr:colOff>101600</xdr:colOff>
      <xdr:row>59</xdr:row>
      <xdr:rowOff>74066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65193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1016</xdr:rowOff>
    </xdr:from>
    <xdr:to>
      <xdr:col>10</xdr:col>
      <xdr:colOff>165100</xdr:colOff>
      <xdr:row>52</xdr:row>
      <xdr:rowOff>102616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9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93743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00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62903</xdr:rowOff>
    </xdr:from>
    <xdr:to>
      <xdr:col>6</xdr:col>
      <xdr:colOff>38100</xdr:colOff>
      <xdr:row>59</xdr:row>
      <xdr:rowOff>164503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155630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23327</xdr:rowOff>
    </xdr:from>
    <xdr:to>
      <xdr:col>24</xdr:col>
      <xdr:colOff>63500</xdr:colOff>
      <xdr:row>74</xdr:row>
      <xdr:rowOff>105684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10627"/>
          <a:ext cx="838200" cy="8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23596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75204</xdr:rowOff>
    </xdr:from>
    <xdr:to>
      <xdr:col>19</xdr:col>
      <xdr:colOff>177800</xdr:colOff>
      <xdr:row>74</xdr:row>
      <xdr:rowOff>105684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76250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75204</xdr:rowOff>
    </xdr:from>
    <xdr:to>
      <xdr:col>15</xdr:col>
      <xdr:colOff>50800</xdr:colOff>
      <xdr:row>75</xdr:row>
      <xdr:rowOff>140950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762504"/>
          <a:ext cx="889000" cy="2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22567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140950</xdr:rowOff>
    </xdr:from>
    <xdr:to>
      <xdr:col>10</xdr:col>
      <xdr:colOff>114300</xdr:colOff>
      <xdr:row>76</xdr:row>
      <xdr:rowOff>21338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99700"/>
          <a:ext cx="889000" cy="5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52004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143977</xdr:rowOff>
    </xdr:from>
    <xdr:to>
      <xdr:col>24</xdr:col>
      <xdr:colOff>114300</xdr:colOff>
      <xdr:row>74</xdr:row>
      <xdr:rowOff>74127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5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166854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1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54884</xdr:rowOff>
    </xdr:from>
    <xdr:to>
      <xdr:col>20</xdr:col>
      <xdr:colOff>38100</xdr:colOff>
      <xdr:row>74</xdr:row>
      <xdr:rowOff>156484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1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24404</xdr:rowOff>
    </xdr:from>
    <xdr:to>
      <xdr:col>15</xdr:col>
      <xdr:colOff>101600</xdr:colOff>
      <xdr:row>74</xdr:row>
      <xdr:rowOff>126004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142531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8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90150</xdr:rowOff>
    </xdr:from>
    <xdr:to>
      <xdr:col>10</xdr:col>
      <xdr:colOff>165100</xdr:colOff>
      <xdr:row>76</xdr:row>
      <xdr:rowOff>20300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36827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2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141988</xdr:rowOff>
    </xdr:from>
    <xdr:to>
      <xdr:col>6</xdr:col>
      <xdr:colOff>38100</xdr:colOff>
      <xdr:row>76</xdr:row>
      <xdr:rowOff>72138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88665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7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130356</xdr:rowOff>
    </xdr:from>
    <xdr:to>
      <xdr:col>24</xdr:col>
      <xdr:colOff>62865</xdr:colOff>
      <xdr:row>97</xdr:row>
      <xdr:rowOff>91923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60856"/>
          <a:ext cx="1270" cy="1161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95750</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7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91923</xdr:rowOff>
    </xdr:from>
    <xdr:to>
      <xdr:col>24</xdr:col>
      <xdr:colOff>152400</xdr:colOff>
      <xdr:row>97</xdr:row>
      <xdr:rowOff>91923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72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77033</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130356</xdr:rowOff>
    </xdr:from>
    <xdr:to>
      <xdr:col>24</xdr:col>
      <xdr:colOff>152400</xdr:colOff>
      <xdr:row>90</xdr:row>
      <xdr:rowOff>130356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6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54375</xdr:rowOff>
    </xdr:from>
    <xdr:to>
      <xdr:col>24</xdr:col>
      <xdr:colOff>63500</xdr:colOff>
      <xdr:row>95</xdr:row>
      <xdr:rowOff>127870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5999225"/>
          <a:ext cx="838200" cy="4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82659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198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59782</xdr:rowOff>
    </xdr:from>
    <xdr:to>
      <xdr:col>24</xdr:col>
      <xdr:colOff>114300</xdr:colOff>
      <xdr:row>95</xdr:row>
      <xdr:rowOff>161382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54375</xdr:rowOff>
    </xdr:from>
    <xdr:to>
      <xdr:col>19</xdr:col>
      <xdr:colOff>177800</xdr:colOff>
      <xdr:row>93</xdr:row>
      <xdr:rowOff>147986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5999225"/>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116675</xdr:rowOff>
    </xdr:from>
    <xdr:to>
      <xdr:col>20</xdr:col>
      <xdr:colOff>38100</xdr:colOff>
      <xdr:row>94</xdr:row>
      <xdr:rowOff>46825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37952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147986</xdr:rowOff>
    </xdr:from>
    <xdr:to>
      <xdr:col>15</xdr:col>
      <xdr:colOff>50800</xdr:colOff>
      <xdr:row>97</xdr:row>
      <xdr:rowOff>130584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092836"/>
          <a:ext cx="889000" cy="66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158766</xdr:rowOff>
    </xdr:from>
    <xdr:to>
      <xdr:col>15</xdr:col>
      <xdr:colOff>101600</xdr:colOff>
      <xdr:row>94</xdr:row>
      <xdr:rowOff>88916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10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80043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9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130584</xdr:rowOff>
    </xdr:from>
    <xdr:to>
      <xdr:col>10</xdr:col>
      <xdr:colOff>114300</xdr:colOff>
      <xdr:row>98</xdr:row>
      <xdr:rowOff>115639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61234"/>
          <a:ext cx="889000" cy="15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92329</xdr:rowOff>
    </xdr:from>
    <xdr:to>
      <xdr:col>10</xdr:col>
      <xdr:colOff>165100</xdr:colOff>
      <xdr:row>97</xdr:row>
      <xdr:rowOff>22479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5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39006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158766</xdr:rowOff>
    </xdr:from>
    <xdr:to>
      <xdr:col>6</xdr:col>
      <xdr:colOff>38100</xdr:colOff>
      <xdr:row>97</xdr:row>
      <xdr:rowOff>88916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105443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77070</xdr:rowOff>
    </xdr:from>
    <xdr:to>
      <xdr:col>24</xdr:col>
      <xdr:colOff>114300</xdr:colOff>
      <xdr:row>96</xdr:row>
      <xdr:rowOff>7220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3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55497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3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3575</xdr:rowOff>
    </xdr:from>
    <xdr:to>
      <xdr:col>20</xdr:col>
      <xdr:colOff>38100</xdr:colOff>
      <xdr:row>93</xdr:row>
      <xdr:rowOff>105175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59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121702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57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97186</xdr:rowOff>
    </xdr:from>
    <xdr:to>
      <xdr:col>15</xdr:col>
      <xdr:colOff>101600</xdr:colOff>
      <xdr:row>94</xdr:row>
      <xdr:rowOff>27336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0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43863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8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79784</xdr:rowOff>
    </xdr:from>
    <xdr:to>
      <xdr:col>10</xdr:col>
      <xdr:colOff>165100</xdr:colOff>
      <xdr:row>98</xdr:row>
      <xdr:rowOff>9934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64839</xdr:rowOff>
    </xdr:from>
    <xdr:to>
      <xdr:col>6</xdr:col>
      <xdr:colOff>38100</xdr:colOff>
      <xdr:row>98</xdr:row>
      <xdr:rowOff>166439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6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157566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139700</xdr:rowOff>
    </xdr:from>
    <xdr:to>
      <xdr:col>55</xdr:col>
      <xdr:colOff>0</xdr:colOff>
      <xdr:row>36</xdr:row>
      <xdr:rowOff>6350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140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73660</xdr:rowOff>
    </xdr:from>
    <xdr:to>
      <xdr:col>50</xdr:col>
      <xdr:colOff>114300</xdr:colOff>
      <xdr:row>35</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07441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129540</xdr:rowOff>
    </xdr:from>
    <xdr:to>
      <xdr:col>45</xdr:col>
      <xdr:colOff>177800</xdr:colOff>
      <xdr:row>35</xdr:row>
      <xdr:rowOff>73660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5958840"/>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129540</xdr:rowOff>
    </xdr:from>
    <xdr:to>
      <xdr:col>41</xdr:col>
      <xdr:colOff>50800</xdr:colOff>
      <xdr:row>37</xdr:row>
      <xdr:rowOff>7620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595884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127000</xdr:rowOff>
    </xdr:from>
    <xdr:to>
      <xdr:col>55</xdr:col>
      <xdr:colOff>50800</xdr:colOff>
      <xdr:row>36</xdr:row>
      <xdr:rowOff>57150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149877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979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88900</xdr:rowOff>
    </xdr:from>
    <xdr:to>
      <xdr:col>50</xdr:col>
      <xdr:colOff>165100</xdr:colOff>
      <xdr:row>36</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35577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5864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22860</xdr:rowOff>
    </xdr:from>
    <xdr:to>
      <xdr:col>46</xdr:col>
      <xdr:colOff>38100</xdr:colOff>
      <xdr:row>35</xdr:row>
      <xdr:rowOff>124460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140987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5798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78740</xdr:rowOff>
    </xdr:from>
    <xdr:to>
      <xdr:col>41</xdr:col>
      <xdr:colOff>101600</xdr:colOff>
      <xdr:row>35</xdr:row>
      <xdr:rowOff>8890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25417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683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128270</xdr:rowOff>
    </xdr:from>
    <xdr:to>
      <xdr:col>36</xdr:col>
      <xdr:colOff>165100</xdr:colOff>
      <xdr:row>37</xdr:row>
      <xdr:rowOff>58420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49547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39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164973</xdr:rowOff>
    </xdr:from>
    <xdr:to>
      <xdr:col>55</xdr:col>
      <xdr:colOff>0</xdr:colOff>
      <xdr:row>59</xdr:row>
      <xdr:rowOff>127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10109073"/>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164973</xdr:rowOff>
    </xdr:from>
    <xdr:to>
      <xdr:col>50</xdr:col>
      <xdr:colOff>114300</xdr:colOff>
      <xdr:row>58</xdr:row>
      <xdr:rowOff>166878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101090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166878</xdr:rowOff>
    </xdr:from>
    <xdr:to>
      <xdr:col>45</xdr:col>
      <xdr:colOff>177800</xdr:colOff>
      <xdr:row>58</xdr:row>
      <xdr:rowOff>170942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1011097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168275</xdr:rowOff>
    </xdr:from>
    <xdr:to>
      <xdr:col>41</xdr:col>
      <xdr:colOff>50800</xdr:colOff>
      <xdr:row>58</xdr:row>
      <xdr:rowOff>170942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1011237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120777</xdr:rowOff>
    </xdr:from>
    <xdr:to>
      <xdr:col>55</xdr:col>
      <xdr:colOff>50800</xdr:colOff>
      <xdr:row>59</xdr:row>
      <xdr:rowOff>50927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100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35704</xdr:rowOff>
    </xdr:from>
    <xdr:ext cx="378565"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7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114173</xdr:rowOff>
    </xdr:from>
    <xdr:to>
      <xdr:col>50</xdr:col>
      <xdr:colOff>165100</xdr:colOff>
      <xdr:row>59</xdr:row>
      <xdr:rowOff>44323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100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35450</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50017" y="10151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116078</xdr:rowOff>
    </xdr:from>
    <xdr:to>
      <xdr:col>46</xdr:col>
      <xdr:colOff>38100</xdr:colOff>
      <xdr:row>59</xdr:row>
      <xdr:rowOff>46228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37355</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61017" y="1015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120142</xdr:rowOff>
    </xdr:from>
    <xdr:to>
      <xdr:col>41</xdr:col>
      <xdr:colOff>101600</xdr:colOff>
      <xdr:row>59</xdr:row>
      <xdr:rowOff>50292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41419</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72017" y="1015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117475</xdr:rowOff>
    </xdr:from>
    <xdr:to>
      <xdr:col>36</xdr:col>
      <xdr:colOff>165100</xdr:colOff>
      <xdr:row>59</xdr:row>
      <xdr:rowOff>47625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38752</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83017" y="1015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111582</xdr:rowOff>
    </xdr:from>
    <xdr:to>
      <xdr:col>55</xdr:col>
      <xdr:colOff>0</xdr:colOff>
      <xdr:row>76</xdr:row>
      <xdr:rowOff>53442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2970332"/>
          <a:ext cx="838200" cy="1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8707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21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154222</xdr:rowOff>
    </xdr:from>
    <xdr:to>
      <xdr:col>50</xdr:col>
      <xdr:colOff>114300</xdr:colOff>
      <xdr:row>75</xdr:row>
      <xdr:rowOff>111582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2670072"/>
          <a:ext cx="889000" cy="30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55734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154222</xdr:rowOff>
    </xdr:from>
    <xdr:to>
      <xdr:col>45</xdr:col>
      <xdr:colOff>177800</xdr:colOff>
      <xdr:row>75</xdr:row>
      <xdr:rowOff>159665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2670072"/>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109650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159665</xdr:rowOff>
    </xdr:from>
    <xdr:to>
      <xdr:col>41</xdr:col>
      <xdr:colOff>50800</xdr:colOff>
      <xdr:row>77</xdr:row>
      <xdr:rowOff>81800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018415"/>
          <a:ext cx="889000" cy="26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138498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54199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2642</xdr:rowOff>
    </xdr:from>
    <xdr:to>
      <xdr:col>55</xdr:col>
      <xdr:colOff>50800</xdr:colOff>
      <xdr:row>76</xdr:row>
      <xdr:rowOff>104242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0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25519</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8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60782</xdr:rowOff>
    </xdr:from>
    <xdr:to>
      <xdr:col>50</xdr:col>
      <xdr:colOff>165100</xdr:colOff>
      <xdr:row>75</xdr:row>
      <xdr:rowOff>162382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9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7459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6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103422</xdr:rowOff>
    </xdr:from>
    <xdr:to>
      <xdr:col>46</xdr:col>
      <xdr:colOff>38100</xdr:colOff>
      <xdr:row>74</xdr:row>
      <xdr:rowOff>33572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6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50099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3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108865</xdr:rowOff>
    </xdr:from>
    <xdr:to>
      <xdr:col>41</xdr:col>
      <xdr:colOff>101600</xdr:colOff>
      <xdr:row>76</xdr:row>
      <xdr:rowOff>39015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9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55542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74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31000</xdr:rowOff>
    </xdr:from>
    <xdr:to>
      <xdr:col>36</xdr:col>
      <xdr:colOff>165100</xdr:colOff>
      <xdr:row>77</xdr:row>
      <xdr:rowOff>132600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149127</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0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158674</xdr:rowOff>
    </xdr:from>
    <xdr:to>
      <xdr:col>55</xdr:col>
      <xdr:colOff>0</xdr:colOff>
      <xdr:row>94</xdr:row>
      <xdr:rowOff>113320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103524"/>
          <a:ext cx="838200" cy="1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158674</xdr:rowOff>
    </xdr:from>
    <xdr:to>
      <xdr:col>50</xdr:col>
      <xdr:colOff>114300</xdr:colOff>
      <xdr:row>94</xdr:row>
      <xdr:rowOff>48923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103524"/>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99697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48923</xdr:rowOff>
    </xdr:from>
    <xdr:to>
      <xdr:col>45</xdr:col>
      <xdr:colOff>177800</xdr:colOff>
      <xdr:row>95</xdr:row>
      <xdr:rowOff>71371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165223"/>
          <a:ext cx="889000" cy="1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71371</xdr:rowOff>
    </xdr:from>
    <xdr:to>
      <xdr:col>41</xdr:col>
      <xdr:colOff>50800</xdr:colOff>
      <xdr:row>95</xdr:row>
      <xdr:rowOff>135471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359121"/>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62520</xdr:rowOff>
    </xdr:from>
    <xdr:to>
      <xdr:col>55</xdr:col>
      <xdr:colOff>50800</xdr:colOff>
      <xdr:row>94</xdr:row>
      <xdr:rowOff>164120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1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85397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03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107874</xdr:rowOff>
    </xdr:from>
    <xdr:to>
      <xdr:col>50</xdr:col>
      <xdr:colOff>165100</xdr:colOff>
      <xdr:row>94</xdr:row>
      <xdr:rowOff>38024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0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54551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8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169573</xdr:rowOff>
    </xdr:from>
    <xdr:to>
      <xdr:col>46</xdr:col>
      <xdr:colOff>38100</xdr:colOff>
      <xdr:row>94</xdr:row>
      <xdr:rowOff>99723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1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116250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8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20571</xdr:rowOff>
    </xdr:from>
    <xdr:to>
      <xdr:col>41</xdr:col>
      <xdr:colOff>101600</xdr:colOff>
      <xdr:row>95</xdr:row>
      <xdr:rowOff>122171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138698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08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84671</xdr:rowOff>
    </xdr:from>
    <xdr:to>
      <xdr:col>36</xdr:col>
      <xdr:colOff>165100</xdr:colOff>
      <xdr:row>96</xdr:row>
      <xdr:rowOff>14821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31348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1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135455</xdr:rowOff>
    </xdr:from>
    <xdr:to>
      <xdr:col>85</xdr:col>
      <xdr:colOff>126364</xdr:colOff>
      <xdr:row>37</xdr:row>
      <xdr:rowOff>143129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07505"/>
          <a:ext cx="1269" cy="137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146956</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49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143129</xdr:rowOff>
    </xdr:from>
    <xdr:to>
      <xdr:col>86</xdr:col>
      <xdr:colOff>25400</xdr:colOff>
      <xdr:row>37</xdr:row>
      <xdr:rowOff>143129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48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82132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135455</xdr:rowOff>
    </xdr:from>
    <xdr:to>
      <xdr:col>86</xdr:col>
      <xdr:colOff>25400</xdr:colOff>
      <xdr:row>29</xdr:row>
      <xdr:rowOff>135455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0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143129</xdr:rowOff>
    </xdr:from>
    <xdr:to>
      <xdr:col>85</xdr:col>
      <xdr:colOff>127000</xdr:colOff>
      <xdr:row>39</xdr:row>
      <xdr:rowOff>1070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486779"/>
          <a:ext cx="8382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74875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73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51998</xdr:rowOff>
    </xdr:from>
    <xdr:to>
      <xdr:col>85</xdr:col>
      <xdr:colOff>177800</xdr:colOff>
      <xdr:row>34</xdr:row>
      <xdr:rowOff>153598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88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127127</xdr:rowOff>
    </xdr:from>
    <xdr:to>
      <xdr:col>81</xdr:col>
      <xdr:colOff>50800</xdr:colOff>
      <xdr:row>39</xdr:row>
      <xdr:rowOff>1070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642227"/>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37628</xdr:rowOff>
    </xdr:from>
    <xdr:to>
      <xdr:col>81</xdr:col>
      <xdr:colOff>101600</xdr:colOff>
      <xdr:row>35</xdr:row>
      <xdr:rowOff>139228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155755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81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91694</xdr:rowOff>
    </xdr:from>
    <xdr:to>
      <xdr:col>76</xdr:col>
      <xdr:colOff>114300</xdr:colOff>
      <xdr:row>38</xdr:row>
      <xdr:rowOff>127127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60679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170869</xdr:rowOff>
    </xdr:from>
    <xdr:to>
      <xdr:col>76</xdr:col>
      <xdr:colOff>165100</xdr:colOff>
      <xdr:row>35</xdr:row>
      <xdr:rowOff>101019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117546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74549</xdr:rowOff>
    </xdr:from>
    <xdr:to>
      <xdr:col>71</xdr:col>
      <xdr:colOff>177800</xdr:colOff>
      <xdr:row>38</xdr:row>
      <xdr:rowOff>91694</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58964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29137</xdr:rowOff>
    </xdr:from>
    <xdr:to>
      <xdr:col>72</xdr:col>
      <xdr:colOff>38100</xdr:colOff>
      <xdr:row>35</xdr:row>
      <xdr:rowOff>130737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147264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105555</xdr:rowOff>
    </xdr:from>
    <xdr:to>
      <xdr:col>67</xdr:col>
      <xdr:colOff>101600</xdr:colOff>
      <xdr:row>35</xdr:row>
      <xdr:rowOff>35705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52232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92329</xdr:rowOff>
    </xdr:from>
    <xdr:to>
      <xdr:col>85</xdr:col>
      <xdr:colOff>177800</xdr:colOff>
      <xdr:row>38</xdr:row>
      <xdr:rowOff>22479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7256</xdr:rowOff>
    </xdr:from>
    <xdr:ext cx="469744"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35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121720</xdr:rowOff>
    </xdr:from>
    <xdr:to>
      <xdr:col>81</xdr:col>
      <xdr:colOff>101600</xdr:colOff>
      <xdr:row>39</xdr:row>
      <xdr:rowOff>51870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6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42997</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46428" y="67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76327</xdr:rowOff>
    </xdr:from>
    <xdr:to>
      <xdr:col>76</xdr:col>
      <xdr:colOff>165100</xdr:colOff>
      <xdr:row>39</xdr:row>
      <xdr:rowOff>6477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169054</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57428" y="66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40894</xdr:rowOff>
    </xdr:from>
    <xdr:to>
      <xdr:col>72</xdr:col>
      <xdr:colOff>38100</xdr:colOff>
      <xdr:row>38</xdr:row>
      <xdr:rowOff>142494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133621</xdr:rowOff>
    </xdr:from>
    <xdr:ext cx="469744"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68428" y="66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23749</xdr:rowOff>
    </xdr:from>
    <xdr:to>
      <xdr:col>67</xdr:col>
      <xdr:colOff>101600</xdr:colOff>
      <xdr:row>38</xdr:row>
      <xdr:rowOff>125349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116476</xdr:rowOff>
    </xdr:from>
    <xdr:ext cx="469744"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79428" y="66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138214</xdr:rowOff>
    </xdr:from>
    <xdr:to>
      <xdr:col>85</xdr:col>
      <xdr:colOff>127000</xdr:colOff>
      <xdr:row>57</xdr:row>
      <xdr:rowOff>115239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567964"/>
          <a:ext cx="838200" cy="31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115239</xdr:rowOff>
    </xdr:from>
    <xdr:to>
      <xdr:col>81</xdr:col>
      <xdr:colOff>50800</xdr:colOff>
      <xdr:row>58</xdr:row>
      <xdr:rowOff>24829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887889"/>
          <a:ext cx="889000" cy="8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152692</xdr:rowOff>
    </xdr:from>
    <xdr:to>
      <xdr:col>76</xdr:col>
      <xdr:colOff>114300</xdr:colOff>
      <xdr:row>58</xdr:row>
      <xdr:rowOff>24829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753892"/>
          <a:ext cx="889000" cy="2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152692</xdr:rowOff>
    </xdr:from>
    <xdr:to>
      <xdr:col>71</xdr:col>
      <xdr:colOff>177800</xdr:colOff>
      <xdr:row>57</xdr:row>
      <xdr:rowOff>121221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753892"/>
          <a:ext cx="889000" cy="1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87414</xdr:rowOff>
    </xdr:from>
    <xdr:to>
      <xdr:col>85</xdr:col>
      <xdr:colOff>177800</xdr:colOff>
      <xdr:row>56</xdr:row>
      <xdr:rowOff>17564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5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65841</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64439</xdr:rowOff>
    </xdr:from>
    <xdr:to>
      <xdr:col>81</xdr:col>
      <xdr:colOff>101600</xdr:colOff>
      <xdr:row>57</xdr:row>
      <xdr:rowOff>166039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157166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145479</xdr:rowOff>
    </xdr:from>
    <xdr:to>
      <xdr:col>76</xdr:col>
      <xdr:colOff>165100</xdr:colOff>
      <xdr:row>58</xdr:row>
      <xdr:rowOff>75629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66756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1001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101892</xdr:rowOff>
    </xdr:from>
    <xdr:to>
      <xdr:col>72</xdr:col>
      <xdr:colOff>38100</xdr:colOff>
      <xdr:row>57</xdr:row>
      <xdr:rowOff>32042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23169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70421</xdr:rowOff>
    </xdr:from>
    <xdr:to>
      <xdr:col>67</xdr:col>
      <xdr:colOff>101600</xdr:colOff>
      <xdr:row>58</xdr:row>
      <xdr:rowOff>571</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163148</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36286</xdr:rowOff>
    </xdr:from>
    <xdr:to>
      <xdr:col>85</xdr:col>
      <xdr:colOff>127000</xdr:colOff>
      <xdr:row>79</xdr:row>
      <xdr:rowOff>87230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580836"/>
          <a:ext cx="8382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136325</xdr:rowOff>
    </xdr:from>
    <xdr:to>
      <xdr:col>81</xdr:col>
      <xdr:colOff>50800</xdr:colOff>
      <xdr:row>79</xdr:row>
      <xdr:rowOff>36286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509425"/>
          <a:ext cx="8890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42273</xdr:rowOff>
    </xdr:from>
    <xdr:to>
      <xdr:col>76</xdr:col>
      <xdr:colOff>114300</xdr:colOff>
      <xdr:row>78</xdr:row>
      <xdr:rowOff>136325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415373"/>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78414</xdr:rowOff>
    </xdr:from>
    <xdr:to>
      <xdr:col>71</xdr:col>
      <xdr:colOff>177800</xdr:colOff>
      <xdr:row>78</xdr:row>
      <xdr:rowOff>42273</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280064"/>
          <a:ext cx="889000" cy="13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36430</xdr:rowOff>
    </xdr:from>
    <xdr:to>
      <xdr:col>85</xdr:col>
      <xdr:colOff>177800</xdr:colOff>
      <xdr:row>79</xdr:row>
      <xdr:rowOff>138030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122807</xdr:rowOff>
    </xdr:from>
    <xdr:ext cx="378565"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49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156936</xdr:rowOff>
    </xdr:from>
    <xdr:to>
      <xdr:col>81</xdr:col>
      <xdr:colOff>101600</xdr:colOff>
      <xdr:row>79</xdr:row>
      <xdr:rowOff>87086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78213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622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85525</xdr:rowOff>
    </xdr:from>
    <xdr:to>
      <xdr:col>76</xdr:col>
      <xdr:colOff>165100</xdr:colOff>
      <xdr:row>79</xdr:row>
      <xdr:rowOff>15675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4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32202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23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162923</xdr:rowOff>
    </xdr:from>
    <xdr:to>
      <xdr:col>72</xdr:col>
      <xdr:colOff>38100</xdr:colOff>
      <xdr:row>78</xdr:row>
      <xdr:rowOff>93073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3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109600</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13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27614</xdr:rowOff>
    </xdr:from>
    <xdr:to>
      <xdr:col>67</xdr:col>
      <xdr:colOff>101600</xdr:colOff>
      <xdr:row>77</xdr:row>
      <xdr:rowOff>129214</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145741</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00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74092</xdr:rowOff>
    </xdr:from>
    <xdr:to>
      <xdr:col>85</xdr:col>
      <xdr:colOff>127000</xdr:colOff>
      <xdr:row>98</xdr:row>
      <xdr:rowOff>5893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704742"/>
          <a:ext cx="8382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1512</xdr:rowOff>
    </xdr:from>
    <xdr:to>
      <xdr:col>81</xdr:col>
      <xdr:colOff>50800</xdr:colOff>
      <xdr:row>98</xdr:row>
      <xdr:rowOff>5893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460712"/>
          <a:ext cx="889000" cy="3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1512</xdr:rowOff>
    </xdr:from>
    <xdr:to>
      <xdr:col>76</xdr:col>
      <xdr:colOff>114300</xdr:colOff>
      <xdr:row>97</xdr:row>
      <xdr:rowOff>167742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460712"/>
          <a:ext cx="889000" cy="3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167742</xdr:rowOff>
    </xdr:from>
    <xdr:to>
      <xdr:col>71</xdr:col>
      <xdr:colOff>177800</xdr:colOff>
      <xdr:row>98</xdr:row>
      <xdr:rowOff>61252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98392"/>
          <a:ext cx="8890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23292</xdr:rowOff>
    </xdr:from>
    <xdr:to>
      <xdr:col>85</xdr:col>
      <xdr:colOff>177800</xdr:colOff>
      <xdr:row>97</xdr:row>
      <xdr:rowOff>124892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1719</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126543</xdr:rowOff>
    </xdr:from>
    <xdr:to>
      <xdr:col>81</xdr:col>
      <xdr:colOff>101600</xdr:colOff>
      <xdr:row>98</xdr:row>
      <xdr:rowOff>56693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47820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8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122162</xdr:rowOff>
    </xdr:from>
    <xdr:to>
      <xdr:col>76</xdr:col>
      <xdr:colOff>165100</xdr:colOff>
      <xdr:row>96</xdr:row>
      <xdr:rowOff>52312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43439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5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116942</xdr:rowOff>
    </xdr:from>
    <xdr:to>
      <xdr:col>72</xdr:col>
      <xdr:colOff>38100</xdr:colOff>
      <xdr:row>98</xdr:row>
      <xdr:rowOff>47092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38219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8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10452</xdr:rowOff>
    </xdr:from>
    <xdr:to>
      <xdr:col>67</xdr:col>
      <xdr:colOff>101600</xdr:colOff>
      <xdr:row>98</xdr:row>
      <xdr:rowOff>112052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103179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104013</xdr:rowOff>
    </xdr:from>
    <xdr:to>
      <xdr:col>116</xdr:col>
      <xdr:colOff>63500</xdr:colOff>
      <xdr:row>37</xdr:row>
      <xdr:rowOff>40386</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21323300" y="6276213"/>
          <a:ext cx="8382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96156</xdr:rowOff>
    </xdr:from>
    <xdr:ext cx="469744"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26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40386</xdr:rowOff>
    </xdr:from>
    <xdr:to>
      <xdr:col>111</xdr:col>
      <xdr:colOff>177800</xdr:colOff>
      <xdr:row>37</xdr:row>
      <xdr:rowOff>44831</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20434300" y="6384036"/>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25781</xdr:rowOff>
    </xdr:from>
    <xdr:to>
      <xdr:col>107</xdr:col>
      <xdr:colOff>50800</xdr:colOff>
      <xdr:row>37</xdr:row>
      <xdr:rowOff>44831</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36943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75311</xdr:rowOff>
    </xdr:from>
    <xdr:to>
      <xdr:col>102</xdr:col>
      <xdr:colOff>114300</xdr:colOff>
      <xdr:row>37</xdr:row>
      <xdr:rowOff>25781</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247511"/>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18051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53213</xdr:rowOff>
    </xdr:from>
    <xdr:to>
      <xdr:col>116</xdr:col>
      <xdr:colOff>114300</xdr:colOff>
      <xdr:row>36</xdr:row>
      <xdr:rowOff>154813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2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76090</xdr:rowOff>
    </xdr:from>
    <xdr:ext cx="469744"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07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161036</xdr:rowOff>
    </xdr:from>
    <xdr:to>
      <xdr:col>112</xdr:col>
      <xdr:colOff>38100</xdr:colOff>
      <xdr:row>37</xdr:row>
      <xdr:rowOff>91186</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3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82313</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088428" y="64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165481</xdr:rowOff>
    </xdr:from>
    <xdr:to>
      <xdr:col>107</xdr:col>
      <xdr:colOff>101600</xdr:colOff>
      <xdr:row>37</xdr:row>
      <xdr:rowOff>95631</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86758</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199428"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146431</xdr:rowOff>
    </xdr:from>
    <xdr:to>
      <xdr:col>102</xdr:col>
      <xdr:colOff>165100</xdr:colOff>
      <xdr:row>37</xdr:row>
      <xdr:rowOff>76581</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67708</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10428" y="64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24511</xdr:rowOff>
    </xdr:from>
    <xdr:to>
      <xdr:col>98</xdr:col>
      <xdr:colOff>38100</xdr:colOff>
      <xdr:row>36</xdr:row>
      <xdr:rowOff>126111</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142638</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21428" y="597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令和４年度と比較すると、衛生費は住民一人当たり</a:t>
          </a:r>
          <a:r>
            <a:rPr kumimoji="1" lang="en-US" altLang="ja-JP" sz="1300">
              <a:latin typeface="ＭＳ Ｐゴシック" panose="020B0600070205080204" pitchFamily="50" charset="-128"/>
              <a:ea typeface="ＭＳ Ｐゴシック" panose="020B0600070205080204" pitchFamily="50" charset="-128"/>
            </a:rPr>
            <a:t>44,414</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14,572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％）となっており、主に新型コロナウイルス感染症５類化に伴う新型コロナウイルス感染症経費（予防接種・陽性者対応等）の減によるものである。教育費は住民一人当たり</a:t>
          </a:r>
          <a:r>
            <a:rPr kumimoji="1" lang="en-US" altLang="ja-JP" sz="1300">
              <a:latin typeface="ＭＳ Ｐゴシック" panose="020B0600070205080204" pitchFamily="50" charset="-128"/>
              <a:ea typeface="ＭＳ Ｐゴシック" panose="020B0600070205080204" pitchFamily="50" charset="-128"/>
            </a:rPr>
            <a:t>85,539</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+8,397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％）となっており、学校給食費公会計運営費の皆増や学校施設改築費の増等によるものである。　商工費は住民一人当たり</a:t>
          </a:r>
          <a:r>
            <a:rPr kumimoji="1" lang="en-US" altLang="ja-JP" sz="1300">
              <a:latin typeface="ＭＳ Ｐゴシック" panose="020B0600070205080204" pitchFamily="50" charset="-128"/>
              <a:ea typeface="ＭＳ Ｐゴシック" panose="020B0600070205080204" pitchFamily="50" charset="-128"/>
            </a:rPr>
            <a:t>51,424</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10,409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％）となっており、主に飲食店等感染防止対策協力支援費の減によるものである。公債費は</a:t>
          </a:r>
          <a:r>
            <a:rPr kumimoji="1" lang="en-US" altLang="ja-JP" sz="1300">
              <a:latin typeface="ＭＳ Ｐゴシック" panose="020B0600070205080204" pitchFamily="50" charset="-128"/>
              <a:ea typeface="ＭＳ Ｐゴシック" panose="020B0600070205080204" pitchFamily="50" charset="-128"/>
            </a:rPr>
            <a:t>48,222</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+2,710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％）となっているが、令和５年度に国から交付された臨時財政対策債償還基金費を満期一括準備金として減債基金に積み立てたことによる増である。</a:t>
          </a:r>
        </a:p>
        <a:p>
          <a:r>
            <a:rPr kumimoji="1" lang="ja-JP" altLang="en-US" sz="1300">
              <a:latin typeface="ＭＳ Ｐゴシック" panose="020B0600070205080204" pitchFamily="50" charset="-128"/>
              <a:ea typeface="ＭＳ Ｐゴシック" panose="020B0600070205080204" pitchFamily="50" charset="-128"/>
            </a:rPr>
            <a:t>　また、民生費は住民一人当たり</a:t>
          </a:r>
          <a:r>
            <a:rPr kumimoji="1" lang="en-US" altLang="ja-JP" sz="1300">
              <a:latin typeface="ＭＳ Ｐゴシック" panose="020B0600070205080204" pitchFamily="50" charset="-128"/>
              <a:ea typeface="ＭＳ Ｐゴシック" panose="020B0600070205080204" pitchFamily="50" charset="-128"/>
            </a:rPr>
            <a:t>265,272</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+10,808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なっており、臨時特別給付金等の増が大きな割合を占めているが、例年と比較すると訓練等給付費や障害児通所給付費等の社会福祉費の増の影響もあり、民生費全体、ひいては一人当たりコスト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今後も少子高齢化等により財政需要はさらに拡大することが想定される中、将来世代に過度の負担を残さない持続可能な財政運営に努めていく。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標準財政規模は標準税収入額等の増等により、前年比</a:t>
          </a:r>
          <a:r>
            <a:rPr kumimoji="1" lang="en-US" altLang="ja-JP" sz="1200">
              <a:latin typeface="ＭＳ ゴシック" pitchFamily="49" charset="-128"/>
              <a:ea typeface="ＭＳ ゴシック" pitchFamily="49" charset="-128"/>
            </a:rPr>
            <a:t>120</a:t>
          </a:r>
          <a:r>
            <a:rPr kumimoji="1" lang="ja-JP" altLang="en-US" sz="1200">
              <a:latin typeface="ＭＳ ゴシック" pitchFamily="49" charset="-128"/>
              <a:ea typeface="ＭＳ ゴシック" pitchFamily="49" charset="-128"/>
            </a:rPr>
            <a:t>億円の増となった。</a:t>
          </a:r>
        </a:p>
        <a:p>
          <a:r>
            <a:rPr kumimoji="1" lang="ja-JP" altLang="en-US" sz="1200">
              <a:latin typeface="ＭＳ ゴシック" pitchFamily="49" charset="-128"/>
              <a:ea typeface="ＭＳ ゴシック" pitchFamily="49" charset="-128"/>
            </a:rPr>
            <a:t>　財政調整基金残高は、令和５年度で</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億円の取り崩しを行ったが、剰余金の積み立てなどで近年と同水準で推移している。</a:t>
          </a:r>
        </a:p>
        <a:p>
          <a:r>
            <a:rPr kumimoji="1" lang="ja-JP" altLang="en-US" sz="1200">
              <a:latin typeface="ＭＳ ゴシック" pitchFamily="49" charset="-128"/>
              <a:ea typeface="ＭＳ ゴシック" pitchFamily="49" charset="-128"/>
            </a:rPr>
            <a:t>　実質単年度収支額は、財政調整基金の取り崩しなどの影響で、前年度▲</a:t>
          </a:r>
          <a:r>
            <a:rPr kumimoji="1" lang="en-US" altLang="ja-JP" sz="1200">
              <a:latin typeface="ＭＳ ゴシック" pitchFamily="49" charset="-128"/>
              <a:ea typeface="ＭＳ ゴシック" pitchFamily="49" charset="-128"/>
            </a:rPr>
            <a:t>53</a:t>
          </a:r>
          <a:r>
            <a:rPr kumimoji="1" lang="ja-JP" altLang="en-US" sz="1200">
              <a:latin typeface="ＭＳ ゴシック" pitchFamily="49" charset="-128"/>
              <a:ea typeface="ＭＳ ゴシック" pitchFamily="49" charset="-128"/>
            </a:rPr>
            <a:t>億円に対し▲</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億円となった結果、実質単年度収支は前年度から</a:t>
          </a:r>
          <a:r>
            <a:rPr kumimoji="1" lang="en-US" altLang="ja-JP" sz="1200">
              <a:latin typeface="ＭＳ ゴシック" pitchFamily="49" charset="-128"/>
              <a:ea typeface="ＭＳ ゴシック" pitchFamily="49" charset="-128"/>
            </a:rPr>
            <a:t>0.25</a:t>
          </a:r>
          <a:r>
            <a:rPr kumimoji="1" lang="ja-JP" altLang="en-US" sz="1200">
              <a:latin typeface="ＭＳ ゴシック" pitchFamily="49" charset="-128"/>
              <a:ea typeface="ＭＳ ゴシック" pitchFamily="49" charset="-128"/>
            </a:rPr>
            <a:t>ポイント好転し、▲</a:t>
          </a:r>
          <a:r>
            <a:rPr kumimoji="1" lang="en-US" altLang="ja-JP" sz="1200">
              <a:latin typeface="ＭＳ ゴシック" pitchFamily="49" charset="-128"/>
              <a:ea typeface="ＭＳ ゴシック" pitchFamily="49" charset="-128"/>
            </a:rPr>
            <a:t>0.74</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一般会計は、国庫支出金等の歳入減等が、飲食店等感染防止対策協力支援費等の歳出減等を上回ったことにより黒字幅が減少している。。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水道事業会計は、配水管更新や浄水場改修などによる建設改良費の増加に伴い、黒字幅が減少している。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病院事業会計は、新型コロナウイルス感染症の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類感染症移行に伴い、感染症病床確保促進事業費補助金が減となったが、その減を上回るほどは診療収益が増加せず、経常収支が悪化したことにより、黒字幅が減少している。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満期一括償還方式の市債発行が増えていることなどにより、実質公債費比率の分子は前年度比で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老朽化したインフラや公共施設の更新需要への対応が本格化することを見据えると、後年時の公債費も増加していくことが見込まれることから、中長期的な視点を持ったうえで、建設事業費の平準化や総量の抑制による建設費の圧縮などにより、将来にわたってバランスの取れた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満期一括償還地方債については、本市のルールに則り確実に積み立てており、積立不足は生じていない。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では、公共施設の更新や再開発事業の推進により、地方債残高は増加した。（令和元年度に比べて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億円の増）</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将来の市債償還に向けて、積み立てている減債基金や、今後のまちづくりの事業を進める財源として積み立てているまちづくり推進基金の増加に伴い、充当可能基金は増加した。（令和元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億円の増）</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結果、将来負担額（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の増加より、充当可能基金（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）の増加が上回り、将来負担比率の分子は減少している。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今後も健全な財政運営に努めていく。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北海道札幌市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・将来の学校や公共施設等の更新時の財源として活用するため、まちづくり推進基金に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・中期的な財政見通しを踏まえ、今後発生する様々な行政課題に対応していくため、基金の適切な管理を行い、活用について検討していく。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・まちづくり推進基金：公園、学校その他の都市施設の整備、団地造成事業の円滑な運営、都市活性化のための諸事業の推進に資する。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・札幌市職員退職手当平準化基金：退職手当の支給に必要となる財源の安定的な確保に資する。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・まちづくり推進基金：将来の学校や公共施設等の更新時の財源として活用するための積立額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億円が、取崩額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億円を上回ったため。</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・まちづくり推進基金：今後の都市基盤の整備など、将来のまちづくりを見据えた取組などへの活用を検討していく。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億円積み立て、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億円を取り崩したことによる増加。</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・札幌市アクションプラン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の「財政運営の取組」の中で、アクションプラン最終年度である令和９年度末の残高について、少なくとも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億円以上の水準を維持することとしている。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・財政調整基金は、年度間の財政の不均衡を調整するためのものであり、今後の災害対応や除雪費への備えとして、一定程度の残高は維持する必要があるものと認識している。</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・公債費償還のための取崩に伴う減少</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・減債基金の残額については、公債費償還の財源として取り崩していくこととする。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R9" sqref="R9:V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1209468652</v>
      </c>
      <c r="BO4" s="449"/>
      <c r="BP4" s="449"/>
      <c r="BQ4" s="449"/>
      <c r="BR4" s="449"/>
      <c r="BS4" s="449"/>
      <c r="BT4" s="449"/>
      <c r="BU4" s="450"/>
      <c r="BV4" s="448">
        <v>1227839677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1.1000000000000001</v>
      </c>
      <c r="CU4" s="589"/>
      <c r="CV4" s="589"/>
      <c r="CW4" s="589"/>
      <c r="CX4" s="589"/>
      <c r="CY4" s="589"/>
      <c r="CZ4" s="589"/>
      <c r="DA4" s="590"/>
      <c r="DB4" s="588">
        <v>1.4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1200091653</v>
      </c>
      <c r="BO5" s="420"/>
      <c r="BP5" s="420"/>
      <c r="BQ5" s="420"/>
      <c r="BR5" s="420"/>
      <c r="BS5" s="420"/>
      <c r="BT5" s="420"/>
      <c r="BU5" s="421"/>
      <c r="BV5" s="419">
        <v>1215838738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95.4</v>
      </c>
      <c r="CU5" s="417"/>
      <c r="CV5" s="417"/>
      <c r="CW5" s="417"/>
      <c r="CX5" s="417"/>
      <c r="CY5" s="417"/>
      <c r="CZ5" s="417"/>
      <c r="DA5" s="418"/>
      <c r="DB5" s="416">
        <v>94.9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9376999</v>
      </c>
      <c r="BO6" s="420"/>
      <c r="BP6" s="420"/>
      <c r="BQ6" s="420"/>
      <c r="BR6" s="420"/>
      <c r="BS6" s="420"/>
      <c r="BT6" s="420"/>
      <c r="BU6" s="421"/>
      <c r="BV6" s="419">
        <v>12000939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100</v>
      </c>
      <c r="CU6" s="563"/>
      <c r="CV6" s="563"/>
      <c r="CW6" s="563"/>
      <c r="CX6" s="563"/>
      <c r="CY6" s="563"/>
      <c r="CZ6" s="563"/>
      <c r="DA6" s="564"/>
      <c r="DB6" s="562">
        <v>101.6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3125735</v>
      </c>
      <c r="BO7" s="420"/>
      <c r="BP7" s="420"/>
      <c r="BQ7" s="420"/>
      <c r="BR7" s="420"/>
      <c r="BS7" s="420"/>
      <c r="BT7" s="420"/>
      <c r="BU7" s="421"/>
      <c r="BV7" s="419">
        <v>4179589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553530274</v>
      </c>
      <c r="CU7" s="420"/>
      <c r="CV7" s="420"/>
      <c r="CW7" s="420"/>
      <c r="CX7" s="420"/>
      <c r="CY7" s="420"/>
      <c r="CZ7" s="420"/>
      <c r="DA7" s="421"/>
      <c r="DB7" s="419">
        <v>541516226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6251264</v>
      </c>
      <c r="BO8" s="420"/>
      <c r="BP8" s="420"/>
      <c r="BQ8" s="420"/>
      <c r="BR8" s="420"/>
      <c r="BS8" s="420"/>
      <c r="BT8" s="420"/>
      <c r="BU8" s="421"/>
      <c r="BV8" s="419">
        <v>7821350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0.72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1973395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-1570086</v>
      </c>
      <c r="BO9" s="420"/>
      <c r="BP9" s="420"/>
      <c r="BQ9" s="420"/>
      <c r="BR9" s="420"/>
      <c r="BS9" s="420"/>
      <c r="BT9" s="420"/>
      <c r="BU9" s="421"/>
      <c r="BV9" s="419">
        <v>-2140318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13.6</v>
      </c>
      <c r="CU9" s="417"/>
      <c r="CV9" s="417"/>
      <c r="CW9" s="417"/>
      <c r="CX9" s="417"/>
      <c r="CY9" s="417"/>
      <c r="CZ9" s="417"/>
      <c r="DA9" s="418"/>
      <c r="DB9" s="416">
        <v>13.2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1952356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587</v>
      </c>
      <c r="BO10" s="420"/>
      <c r="BP10" s="420"/>
      <c r="BQ10" s="420"/>
      <c r="BR10" s="420"/>
      <c r="BS10" s="420"/>
      <c r="BT10" s="420"/>
      <c r="BU10" s="421"/>
      <c r="BV10" s="419">
        <v>534</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1956928</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2500000</v>
      </c>
      <c r="BO12" s="420"/>
      <c r="BP12" s="420"/>
      <c r="BQ12" s="420"/>
      <c r="BR12" s="420"/>
      <c r="BS12" s="420"/>
      <c r="BT12" s="420"/>
      <c r="BU12" s="421"/>
      <c r="BV12" s="419">
        <v>3200000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1939061</v>
      </c>
      <c r="S13" s="507"/>
      <c r="T13" s="507"/>
      <c r="U13" s="507"/>
      <c r="V13" s="508"/>
      <c r="W13" s="509" t="s">
        <v>130</v>
      </c>
      <c r="X13" s="405"/>
      <c r="Y13" s="405"/>
      <c r="Z13" s="405"/>
      <c r="AA13" s="405"/>
      <c r="AB13" s="406"/>
      <c r="AC13" s="372">
        <v>3983</v>
      </c>
      <c r="AD13" s="373"/>
      <c r="AE13" s="373"/>
      <c r="AF13" s="373"/>
      <c r="AG13" s="374"/>
      <c r="AH13" s="372">
        <v>3790</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-4069499</v>
      </c>
      <c r="BO13" s="420"/>
      <c r="BP13" s="420"/>
      <c r="BQ13" s="420"/>
      <c r="BR13" s="420"/>
      <c r="BS13" s="420"/>
      <c r="BT13" s="420"/>
      <c r="BU13" s="421"/>
      <c r="BV13" s="419">
        <v>-5339784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2.9</v>
      </c>
      <c r="CU13" s="417"/>
      <c r="CV13" s="417"/>
      <c r="CW13" s="417"/>
      <c r="CX13" s="417"/>
      <c r="CY13" s="417"/>
      <c r="CZ13" s="417"/>
      <c r="DA13" s="418"/>
      <c r="DB13" s="416">
        <v>2.9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1959512</v>
      </c>
      <c r="S14" s="507"/>
      <c r="T14" s="507"/>
      <c r="U14" s="507"/>
      <c r="V14" s="508"/>
      <c r="W14" s="510"/>
      <c r="X14" s="408"/>
      <c r="Y14" s="408"/>
      <c r="Z14" s="408"/>
      <c r="AA14" s="408"/>
      <c r="AB14" s="409"/>
      <c r="AC14" s="499">
        <v>0.5</v>
      </c>
      <c r="AD14" s="500"/>
      <c r="AE14" s="500"/>
      <c r="AF14" s="500"/>
      <c r="AG14" s="501"/>
      <c r="AH14" s="499">
        <v>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18.2</v>
      </c>
      <c r="CU14" s="517"/>
      <c r="CV14" s="517"/>
      <c r="CW14" s="517"/>
      <c r="CX14" s="517"/>
      <c r="CY14" s="517"/>
      <c r="CZ14" s="517"/>
      <c r="DA14" s="518"/>
      <c r="DB14" s="516">
        <v>21.8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1943861</v>
      </c>
      <c r="S15" s="507"/>
      <c r="T15" s="507"/>
      <c r="U15" s="507"/>
      <c r="V15" s="508"/>
      <c r="W15" s="509" t="s">
        <v>137</v>
      </c>
      <c r="X15" s="405"/>
      <c r="Y15" s="405"/>
      <c r="Z15" s="405"/>
      <c r="AA15" s="405"/>
      <c r="AB15" s="406"/>
      <c r="AC15" s="372">
        <v>115924</v>
      </c>
      <c r="AD15" s="373"/>
      <c r="AE15" s="373"/>
      <c r="AF15" s="373"/>
      <c r="AG15" s="374"/>
      <c r="AH15" s="372">
        <v>118503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319729869</v>
      </c>
      <c r="BO15" s="449"/>
      <c r="BP15" s="449"/>
      <c r="BQ15" s="449"/>
      <c r="BR15" s="449"/>
      <c r="BS15" s="449"/>
      <c r="BT15" s="449"/>
      <c r="BU15" s="450"/>
      <c r="BV15" s="448">
        <v>310498369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14.2</v>
      </c>
      <c r="AD16" s="500"/>
      <c r="AE16" s="500"/>
      <c r="AF16" s="500"/>
      <c r="AG16" s="501"/>
      <c r="AH16" s="499">
        <v>15.4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450443774</v>
      </c>
      <c r="BO16" s="420"/>
      <c r="BP16" s="420"/>
      <c r="BQ16" s="420"/>
      <c r="BR16" s="420"/>
      <c r="BS16" s="420"/>
      <c r="BT16" s="420"/>
      <c r="BU16" s="421"/>
      <c r="BV16" s="419">
        <v>429744956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697967</v>
      </c>
      <c r="AD17" s="373"/>
      <c r="AE17" s="373"/>
      <c r="AF17" s="373"/>
      <c r="AG17" s="374"/>
      <c r="AH17" s="372">
        <v>645868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397413384</v>
      </c>
      <c r="BO17" s="420"/>
      <c r="BP17" s="420"/>
      <c r="BQ17" s="420"/>
      <c r="BR17" s="420"/>
      <c r="BS17" s="420"/>
      <c r="BT17" s="420"/>
      <c r="BU17" s="421"/>
      <c r="BV17" s="419">
        <v>385868656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1121.26</v>
      </c>
      <c r="M18" s="472"/>
      <c r="N18" s="472"/>
      <c r="O18" s="472"/>
      <c r="P18" s="472"/>
      <c r="Q18" s="472"/>
      <c r="R18" s="473"/>
      <c r="S18" s="473"/>
      <c r="T18" s="473"/>
      <c r="U18" s="473"/>
      <c r="V18" s="474"/>
      <c r="W18" s="490"/>
      <c r="X18" s="491"/>
      <c r="Y18" s="491"/>
      <c r="Z18" s="491"/>
      <c r="AA18" s="491"/>
      <c r="AB18" s="515"/>
      <c r="AC18" s="389">
        <v>85.3</v>
      </c>
      <c r="AD18" s="390"/>
      <c r="AE18" s="390"/>
      <c r="AF18" s="390"/>
      <c r="AG18" s="475"/>
      <c r="AH18" s="389">
        <v>84.1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532463168</v>
      </c>
      <c r="BO18" s="420"/>
      <c r="BP18" s="420"/>
      <c r="BQ18" s="420"/>
      <c r="BR18" s="420"/>
      <c r="BS18" s="420"/>
      <c r="BT18" s="420"/>
      <c r="BU18" s="421"/>
      <c r="BV18" s="419">
        <v>524557852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1760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668851128</v>
      </c>
      <c r="BO19" s="420"/>
      <c r="BP19" s="420"/>
      <c r="BQ19" s="420"/>
      <c r="BR19" s="420"/>
      <c r="BS19" s="420"/>
      <c r="BT19" s="420"/>
      <c r="BU19" s="421"/>
      <c r="BV19" s="419">
        <v>647510388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969161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1103281024</v>
      </c>
      <c r="BO22" s="449"/>
      <c r="BP22" s="449"/>
      <c r="BQ22" s="449"/>
      <c r="BR22" s="449"/>
      <c r="BS22" s="449"/>
      <c r="BT22" s="449"/>
      <c r="BU22" s="450"/>
      <c r="BV22" s="448">
        <v>1098123121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14813554</v>
      </c>
      <c r="BO23" s="420"/>
      <c r="BP23" s="420"/>
      <c r="BQ23" s="420"/>
      <c r="BR23" s="420"/>
      <c r="BS23" s="420"/>
      <c r="BT23" s="420"/>
      <c r="BU23" s="421"/>
      <c r="BV23" s="419">
        <v>16177557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12800</v>
      </c>
      <c r="R24" s="373"/>
      <c r="S24" s="373"/>
      <c r="T24" s="373"/>
      <c r="U24" s="373"/>
      <c r="V24" s="374"/>
      <c r="W24" s="462"/>
      <c r="X24" s="399"/>
      <c r="Y24" s="400"/>
      <c r="Z24" s="375" t="s">
        <v>162</v>
      </c>
      <c r="AA24" s="376"/>
      <c r="AB24" s="376"/>
      <c r="AC24" s="376"/>
      <c r="AD24" s="376"/>
      <c r="AE24" s="376"/>
      <c r="AF24" s="376"/>
      <c r="AG24" s="377"/>
      <c r="AH24" s="372">
        <v>10682</v>
      </c>
      <c r="AI24" s="373"/>
      <c r="AJ24" s="373"/>
      <c r="AK24" s="373"/>
      <c r="AL24" s="374"/>
      <c r="AM24" s="372">
        <v>31939180</v>
      </c>
      <c r="AN24" s="373"/>
      <c r="AO24" s="373"/>
      <c r="AP24" s="373"/>
      <c r="AQ24" s="373"/>
      <c r="AR24" s="374"/>
      <c r="AS24" s="372">
        <v>2990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575021441</v>
      </c>
      <c r="BO24" s="420"/>
      <c r="BP24" s="420"/>
      <c r="BQ24" s="420"/>
      <c r="BR24" s="420"/>
      <c r="BS24" s="420"/>
      <c r="BT24" s="420"/>
      <c r="BU24" s="421"/>
      <c r="BV24" s="419">
        <v>551748032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3</v>
      </c>
      <c r="M25" s="373"/>
      <c r="N25" s="373"/>
      <c r="O25" s="373"/>
      <c r="P25" s="374"/>
      <c r="Q25" s="372">
        <v>10300</v>
      </c>
      <c r="R25" s="373"/>
      <c r="S25" s="373"/>
      <c r="T25" s="373"/>
      <c r="U25" s="373"/>
      <c r="V25" s="374"/>
      <c r="W25" s="462"/>
      <c r="X25" s="399"/>
      <c r="Y25" s="400"/>
      <c r="Z25" s="375" t="s">
        <v>165</v>
      </c>
      <c r="AA25" s="376"/>
      <c r="AB25" s="376"/>
      <c r="AC25" s="376"/>
      <c r="AD25" s="376"/>
      <c r="AE25" s="376"/>
      <c r="AF25" s="376"/>
      <c r="AG25" s="377"/>
      <c r="AH25" s="372">
        <v>1820</v>
      </c>
      <c r="AI25" s="373"/>
      <c r="AJ25" s="373"/>
      <c r="AK25" s="373"/>
      <c r="AL25" s="374"/>
      <c r="AM25" s="372">
        <v>5325320</v>
      </c>
      <c r="AN25" s="373"/>
      <c r="AO25" s="373"/>
      <c r="AP25" s="373"/>
      <c r="AQ25" s="373"/>
      <c r="AR25" s="374"/>
      <c r="AS25" s="372">
        <v>2926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302814204</v>
      </c>
      <c r="BO25" s="449"/>
      <c r="BP25" s="449"/>
      <c r="BQ25" s="449"/>
      <c r="BR25" s="449"/>
      <c r="BS25" s="449"/>
      <c r="BT25" s="449"/>
      <c r="BU25" s="450"/>
      <c r="BV25" s="448">
        <v>274888225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8300</v>
      </c>
      <c r="R26" s="373"/>
      <c r="S26" s="373"/>
      <c r="T26" s="373"/>
      <c r="U26" s="373"/>
      <c r="V26" s="374"/>
      <c r="W26" s="462"/>
      <c r="X26" s="399"/>
      <c r="Y26" s="400"/>
      <c r="Z26" s="375" t="s">
        <v>168</v>
      </c>
      <c r="AA26" s="430"/>
      <c r="AB26" s="430"/>
      <c r="AC26" s="430"/>
      <c r="AD26" s="430"/>
      <c r="AE26" s="430"/>
      <c r="AF26" s="430"/>
      <c r="AG26" s="431"/>
      <c r="AH26" s="372">
        <v>1017</v>
      </c>
      <c r="AI26" s="373"/>
      <c r="AJ26" s="373"/>
      <c r="AK26" s="373"/>
      <c r="AL26" s="374"/>
      <c r="AM26" s="372">
        <v>3059136</v>
      </c>
      <c r="AN26" s="373"/>
      <c r="AO26" s="373"/>
      <c r="AP26" s="373"/>
      <c r="AQ26" s="373"/>
      <c r="AR26" s="374"/>
      <c r="AS26" s="372">
        <v>3008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4740568</v>
      </c>
      <c r="BO26" s="420"/>
      <c r="BP26" s="420"/>
      <c r="BQ26" s="420"/>
      <c r="BR26" s="420"/>
      <c r="BS26" s="420"/>
      <c r="BT26" s="420"/>
      <c r="BU26" s="421"/>
      <c r="BV26" s="419">
        <v>4804143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10400</v>
      </c>
      <c r="R27" s="373"/>
      <c r="S27" s="373"/>
      <c r="T27" s="373"/>
      <c r="U27" s="373"/>
      <c r="V27" s="374"/>
      <c r="W27" s="462"/>
      <c r="X27" s="399"/>
      <c r="Y27" s="400"/>
      <c r="Z27" s="375" t="s">
        <v>171</v>
      </c>
      <c r="AA27" s="376"/>
      <c r="AB27" s="376"/>
      <c r="AC27" s="376"/>
      <c r="AD27" s="376"/>
      <c r="AE27" s="376"/>
      <c r="AF27" s="376"/>
      <c r="AG27" s="377"/>
      <c r="AH27" s="372">
        <v>8901</v>
      </c>
      <c r="AI27" s="373"/>
      <c r="AJ27" s="373"/>
      <c r="AK27" s="373"/>
      <c r="AL27" s="374"/>
      <c r="AM27" s="372">
        <v>31044115</v>
      </c>
      <c r="AN27" s="373"/>
      <c r="AO27" s="373"/>
      <c r="AP27" s="373"/>
      <c r="AQ27" s="373"/>
      <c r="AR27" s="374"/>
      <c r="AS27" s="372">
        <v>3488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52025904</v>
      </c>
      <c r="BO27" s="454"/>
      <c r="BP27" s="454"/>
      <c r="BQ27" s="454"/>
      <c r="BR27" s="454"/>
      <c r="BS27" s="454"/>
      <c r="BT27" s="454"/>
      <c r="BU27" s="455"/>
      <c r="BV27" s="453">
        <v>58232211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9500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28893163</v>
      </c>
      <c r="BO28" s="449"/>
      <c r="BP28" s="449"/>
      <c r="BQ28" s="449"/>
      <c r="BR28" s="449"/>
      <c r="BS28" s="449"/>
      <c r="BT28" s="449"/>
      <c r="BU28" s="450"/>
      <c r="BV28" s="448">
        <v>27892576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66</v>
      </c>
      <c r="M29" s="373"/>
      <c r="N29" s="373"/>
      <c r="O29" s="373"/>
      <c r="P29" s="374"/>
      <c r="Q29" s="372">
        <v>8600</v>
      </c>
      <c r="R29" s="373"/>
      <c r="S29" s="373"/>
      <c r="T29" s="373"/>
      <c r="U29" s="373"/>
      <c r="V29" s="374"/>
      <c r="W29" s="463"/>
      <c r="X29" s="464"/>
      <c r="Y29" s="465"/>
      <c r="Z29" s="375" t="s">
        <v>177</v>
      </c>
      <c r="AA29" s="376"/>
      <c r="AB29" s="376"/>
      <c r="AC29" s="376"/>
      <c r="AD29" s="376"/>
      <c r="AE29" s="376"/>
      <c r="AF29" s="376"/>
      <c r="AG29" s="377"/>
      <c r="AH29" s="372">
        <v>19583</v>
      </c>
      <c r="AI29" s="373"/>
      <c r="AJ29" s="373"/>
      <c r="AK29" s="373"/>
      <c r="AL29" s="374"/>
      <c r="AM29" s="372">
        <v>62983295</v>
      </c>
      <c r="AN29" s="373"/>
      <c r="AO29" s="373"/>
      <c r="AP29" s="373"/>
      <c r="AQ29" s="373"/>
      <c r="AR29" s="374"/>
      <c r="AS29" s="372">
        <v>3216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198636</v>
      </c>
      <c r="BO29" s="420"/>
      <c r="BP29" s="420"/>
      <c r="BQ29" s="420"/>
      <c r="BR29" s="420"/>
      <c r="BS29" s="420"/>
      <c r="BT29" s="420"/>
      <c r="BU29" s="421"/>
      <c r="BV29" s="419">
        <v>389585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82511320</v>
      </c>
      <c r="BO30" s="454"/>
      <c r="BP30" s="454"/>
      <c r="BQ30" s="454"/>
      <c r="BR30" s="454"/>
      <c r="BS30" s="454"/>
      <c r="BT30" s="454"/>
      <c r="BU30" s="455"/>
      <c r="BV30" s="453">
        <v>71584462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後期高齢者医療会計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16</v>
      </c>
      <c r="BX34" s="367"/>
      <c r="BY34" s="368" t="str">
        <f>IF('各会計、関係団体の財政状況及び健全化判断比率'!B68="","",'各会計、関係団体の財政状況及び健全化判断比率'!B68)</f>
        <v>北海道市町村備荒資金組合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(公財)札幌市中小企業共済センター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土地区画整理会計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駐車場会計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IF('各会計、関係団体の財政状況及び健全化判断比率'!B33="","",'各会計、関係団体の財政状況及び健全化判断比率'!B33)</f>
        <v>中央卸売市場事業会計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17</v>
      </c>
      <c r="BX35" s="367"/>
      <c r="BY35" s="368" t="str">
        <f>IF('各会計、関係団体の財政状況及び健全化判断比率'!B69="","",'各会計、関係団体の財政状況及び健全化判断比率'!B69)</f>
        <v>北海道後期高齢者医療広域連合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(一財)札幌市住宅管理公社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母子父子寡婦福祉資金貸付会計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国民健康保険会計</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IF('各会計、関係団体の財政状況及び健全化判断比率'!B34="","",'各会計、関係団体の財政状況及び健全化判断比率'!B34)</f>
        <v>軌道整備事業会計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18</v>
      </c>
      <c r="BX36" s="367"/>
      <c r="BY36" s="368" t="str">
        <f>IF('各会計、関係団体の財政状況及び健全化判断比率'!B70="","",'各会計、関係団体の財政状況及び健全化判断比率'!B70)</f>
        <v>石狩西部広域水道企業団</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(一財)さっぽろ水道サービス協会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基金会計</v>
      </c>
      <c r="F37" s="368"/>
      <c r="G37" s="368"/>
      <c r="H37" s="368"/>
      <c r="I37" s="368"/>
      <c r="J37" s="368"/>
      <c r="K37" s="368"/>
      <c r="L37" s="368"/>
      <c r="M37" s="368"/>
      <c r="N37" s="368"/>
      <c r="O37" s="368"/>
      <c r="P37" s="368"/>
      <c r="Q37" s="368"/>
      <c r="R37" s="368"/>
      <c r="S37" s="368"/>
      <c r="T37" s="181"/>
      <c r="U37" s="367">
        <f t="shared" si="4"/>
        <v>9</v>
      </c>
      <c r="V37" s="367"/>
      <c r="W37" s="368" t="str">
        <f>IF('各会計、関係団体の財政状況及び健全化判断比率'!B31="","",'各会計、関係団体の財政状況及び健全化判断比率'!B31)</f>
        <v>介護保険会計</v>
      </c>
      <c r="X37" s="368"/>
      <c r="Y37" s="368"/>
      <c r="Z37" s="368"/>
      <c r="AA37" s="368"/>
      <c r="AB37" s="368"/>
      <c r="AC37" s="368"/>
      <c r="AD37" s="368"/>
      <c r="AE37" s="368"/>
      <c r="AF37" s="368"/>
      <c r="AG37" s="368"/>
      <c r="AH37" s="368"/>
      <c r="AI37" s="368"/>
      <c r="AJ37" s="368"/>
      <c r="AK37" s="368"/>
      <c r="AL37" s="181"/>
      <c r="AM37" s="367">
        <f t="shared" si="0"/>
        <v>13</v>
      </c>
      <c r="AN37" s="367"/>
      <c r="AO37" s="368" t="str">
        <f>IF('各会計、関係団体の財政状況及び健全化判断比率'!B35="","",'各会計、関係団体の財政状況及び健全化判断比率'!B35)</f>
        <v>高速電車事業会計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(公財)さっぽろ青少年女性活動協会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公債会計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14</v>
      </c>
      <c r="AN38" s="367"/>
      <c r="AO38" s="368" t="str">
        <f>IF('各会計、関係団体の財政状況及び健全化判断比率'!B36="","",'各会計、関係団体の財政状況及び健全化判断比率'!B36)</f>
        <v>水道事業会計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(一財)札幌産業流通振興協会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f t="shared" si="0"/>
        <v>15</v>
      </c>
      <c r="AN39" s="367"/>
      <c r="AO39" s="368" t="str">
        <f>IF('各会計、関係団体の財政状況及び健全化判断比率'!B37="","",'各会計、関係団体の財政状況及び健全化判断比率'!B37)</f>
        <v>下水道事業会計</v>
      </c>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24</v>
      </c>
      <c r="CP39" s="367"/>
      <c r="CQ39" s="368" t="str">
        <f>IF('各会計、関係団体の財政状況及び健全化判断比率'!BS12="","",'各会計、関係団体の財政状況及び健全化判断比率'!BS12)</f>
        <v>(一財)札幌市下水道資源公社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25</v>
      </c>
      <c r="CP40" s="367"/>
      <c r="CQ40" s="368" t="str">
        <f>IF('各会計、関係団体の財政状況及び健全化判断比率'!BS13="","",'各会計、関係団体の財政状況及び健全化判断比率'!BS13)</f>
        <v>(一財)札幌市スポーツ協会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26</v>
      </c>
      <c r="CP41" s="367"/>
      <c r="CQ41" s="368" t="str">
        <f>IF('各会計、関係団体の財政状況及び健全化判断比率'!BS14="","",'各会計、関係団体の財政状況及び健全化判断比率'!BS14)</f>
        <v>(公財)札幌市公園緑化協会</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27</v>
      </c>
      <c r="CP42" s="367"/>
      <c r="CQ42" s="368" t="str">
        <f>IF('各会計、関係団体の財政状況及び健全化判断比率'!BS15="","",'各会計、関係団体の財政状況及び健全化判断比率'!BS15)</f>
        <v>(一財)札幌勤労者職業福祉センター</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28</v>
      </c>
      <c r="CP43" s="367"/>
      <c r="CQ43" s="368" t="str">
        <f>IF('各会計、関係団体の財政状況及び健全化判断比率'!BS16="","",'各会計、関係団体の財政状況及び健全化判断比率'!BS16)</f>
        <v>(公財)札幌市芸術文化財団</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AExXMlCtfmbDCIkOg6VBE5x9pBuDWuDut/VHNyZ/UaLxCjY1JLUCxnyH4zNN3gxlWp3gNh1UcEBI9oh6/YJRw==" saltValue="442xHbrq7rGRkhSmUraL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353772974</v>
      </c>
      <c r="S5" s="677"/>
      <c r="T5" s="677"/>
      <c r="U5" s="677"/>
      <c r="V5" s="677"/>
      <c r="W5" s="677"/>
      <c r="X5" s="677"/>
      <c r="Y5" s="702"/>
      <c r="Z5" s="715">
        <v>29.3</v>
      </c>
      <c r="AA5" s="715"/>
      <c r="AB5" s="715"/>
      <c r="AC5" s="715"/>
      <c r="AD5" s="716">
        <v>323089271</v>
      </c>
      <c r="AE5" s="716"/>
      <c r="AF5" s="716"/>
      <c r="AG5" s="716"/>
      <c r="AH5" s="716"/>
      <c r="AI5" s="716"/>
      <c r="AJ5" s="716"/>
      <c r="AK5" s="716"/>
      <c r="AL5" s="703">
        <v>60.7</v>
      </c>
      <c r="AM5" s="685"/>
      <c r="AN5" s="685"/>
      <c r="AO5" s="704"/>
      <c r="AP5" s="679" t="s">
        <v>216</v>
      </c>
      <c r="AQ5" s="680"/>
      <c r="AR5" s="680"/>
      <c r="AS5" s="680"/>
      <c r="AT5" s="680"/>
      <c r="AU5" s="680"/>
      <c r="AV5" s="680"/>
      <c r="AW5" s="680"/>
      <c r="AX5" s="680"/>
      <c r="AY5" s="680"/>
      <c r="AZ5" s="680"/>
      <c r="BA5" s="680"/>
      <c r="BB5" s="680"/>
      <c r="BC5" s="680"/>
      <c r="BD5" s="680"/>
      <c r="BE5" s="680"/>
      <c r="BF5" s="681"/>
      <c r="BG5" s="621">
        <v>317423253</v>
      </c>
      <c r="BH5" s="622"/>
      <c r="BI5" s="622"/>
      <c r="BJ5" s="622"/>
      <c r="BK5" s="622"/>
      <c r="BL5" s="622"/>
      <c r="BM5" s="622"/>
      <c r="BN5" s="623"/>
      <c r="BO5" s="659">
        <v>89.7</v>
      </c>
      <c r="BP5" s="659"/>
      <c r="BQ5" s="659"/>
      <c r="BR5" s="659"/>
      <c r="BS5" s="660">
        <v>3623058</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5457634</v>
      </c>
      <c r="S6" s="622"/>
      <c r="T6" s="622"/>
      <c r="U6" s="622"/>
      <c r="V6" s="622"/>
      <c r="W6" s="622"/>
      <c r="X6" s="622"/>
      <c r="Y6" s="623"/>
      <c r="Z6" s="659">
        <v>0.5</v>
      </c>
      <c r="AA6" s="659"/>
      <c r="AB6" s="659"/>
      <c r="AC6" s="659"/>
      <c r="AD6" s="660">
        <v>5457634</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317423253</v>
      </c>
      <c r="BH6" s="622"/>
      <c r="BI6" s="622"/>
      <c r="BJ6" s="622"/>
      <c r="BK6" s="622"/>
      <c r="BL6" s="622"/>
      <c r="BM6" s="622"/>
      <c r="BN6" s="623"/>
      <c r="BO6" s="659">
        <v>89.7</v>
      </c>
      <c r="BP6" s="659"/>
      <c r="BQ6" s="659"/>
      <c r="BR6" s="659"/>
      <c r="BS6" s="660">
        <v>3623058</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1821457</v>
      </c>
      <c r="CS6" s="622"/>
      <c r="CT6" s="622"/>
      <c r="CU6" s="622"/>
      <c r="CV6" s="622"/>
      <c r="CW6" s="622"/>
      <c r="CX6" s="622"/>
      <c r="CY6" s="623"/>
      <c r="CZ6" s="703">
        <v>0.2</v>
      </c>
      <c r="DA6" s="685"/>
      <c r="DB6" s="685"/>
      <c r="DC6" s="705"/>
      <c r="DD6" s="627" t="s">
        <v>121</v>
      </c>
      <c r="DE6" s="622"/>
      <c r="DF6" s="622"/>
      <c r="DG6" s="622"/>
      <c r="DH6" s="622"/>
      <c r="DI6" s="622"/>
      <c r="DJ6" s="622"/>
      <c r="DK6" s="622"/>
      <c r="DL6" s="622"/>
      <c r="DM6" s="622"/>
      <c r="DN6" s="622"/>
      <c r="DO6" s="622"/>
      <c r="DP6" s="623"/>
      <c r="DQ6" s="627">
        <v>1821457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88565</v>
      </c>
      <c r="S7" s="622"/>
      <c r="T7" s="622"/>
      <c r="U7" s="622"/>
      <c r="V7" s="622"/>
      <c r="W7" s="622"/>
      <c r="X7" s="622"/>
      <c r="Y7" s="623"/>
      <c r="Z7" s="659">
        <v>0</v>
      </c>
      <c r="AA7" s="659"/>
      <c r="AB7" s="659"/>
      <c r="AC7" s="659"/>
      <c r="AD7" s="660">
        <v>88565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172494746</v>
      </c>
      <c r="BH7" s="622"/>
      <c r="BI7" s="622"/>
      <c r="BJ7" s="622"/>
      <c r="BK7" s="622"/>
      <c r="BL7" s="622"/>
      <c r="BM7" s="622"/>
      <c r="BN7" s="623"/>
      <c r="BO7" s="659">
        <v>48.8</v>
      </c>
      <c r="BP7" s="659"/>
      <c r="BQ7" s="659"/>
      <c r="BR7" s="659"/>
      <c r="BS7" s="660">
        <v>3623058</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62615701</v>
      </c>
      <c r="CS7" s="622"/>
      <c r="CT7" s="622"/>
      <c r="CU7" s="622"/>
      <c r="CV7" s="622"/>
      <c r="CW7" s="622"/>
      <c r="CX7" s="622"/>
      <c r="CY7" s="623"/>
      <c r="CZ7" s="659">
        <v>5.2</v>
      </c>
      <c r="DA7" s="659"/>
      <c r="DB7" s="659"/>
      <c r="DC7" s="659"/>
      <c r="DD7" s="627">
        <v>6177999</v>
      </c>
      <c r="DE7" s="622"/>
      <c r="DF7" s="622"/>
      <c r="DG7" s="622"/>
      <c r="DH7" s="622"/>
      <c r="DI7" s="622"/>
      <c r="DJ7" s="622"/>
      <c r="DK7" s="622"/>
      <c r="DL7" s="622"/>
      <c r="DM7" s="622"/>
      <c r="DN7" s="622"/>
      <c r="DO7" s="622"/>
      <c r="DP7" s="623"/>
      <c r="DQ7" s="627">
        <v>48545072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820154</v>
      </c>
      <c r="S8" s="622"/>
      <c r="T8" s="622"/>
      <c r="U8" s="622"/>
      <c r="V8" s="622"/>
      <c r="W8" s="622"/>
      <c r="X8" s="622"/>
      <c r="Y8" s="623"/>
      <c r="Z8" s="659">
        <v>0.1</v>
      </c>
      <c r="AA8" s="659"/>
      <c r="AB8" s="659"/>
      <c r="AC8" s="659"/>
      <c r="AD8" s="660">
        <v>820154</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3411659</v>
      </c>
      <c r="BH8" s="622"/>
      <c r="BI8" s="622"/>
      <c r="BJ8" s="622"/>
      <c r="BK8" s="622"/>
      <c r="BL8" s="622"/>
      <c r="BM8" s="622"/>
      <c r="BN8" s="623"/>
      <c r="BO8" s="659">
        <v>1</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519118984</v>
      </c>
      <c r="CS8" s="622"/>
      <c r="CT8" s="622"/>
      <c r="CU8" s="622"/>
      <c r="CV8" s="622"/>
      <c r="CW8" s="622"/>
      <c r="CX8" s="622"/>
      <c r="CY8" s="623"/>
      <c r="CZ8" s="659">
        <v>43.3</v>
      </c>
      <c r="DA8" s="659"/>
      <c r="DB8" s="659"/>
      <c r="DC8" s="659"/>
      <c r="DD8" s="627">
        <v>4337645</v>
      </c>
      <c r="DE8" s="622"/>
      <c r="DF8" s="622"/>
      <c r="DG8" s="622"/>
      <c r="DH8" s="622"/>
      <c r="DI8" s="622"/>
      <c r="DJ8" s="622"/>
      <c r="DK8" s="622"/>
      <c r="DL8" s="622"/>
      <c r="DM8" s="622"/>
      <c r="DN8" s="622"/>
      <c r="DO8" s="622"/>
      <c r="DP8" s="623"/>
      <c r="DQ8" s="627">
        <v>240366840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945231</v>
      </c>
      <c r="S9" s="622"/>
      <c r="T9" s="622"/>
      <c r="U9" s="622"/>
      <c r="V9" s="622"/>
      <c r="W9" s="622"/>
      <c r="X9" s="622"/>
      <c r="Y9" s="623"/>
      <c r="Z9" s="659">
        <v>0.1</v>
      </c>
      <c r="AA9" s="659"/>
      <c r="AB9" s="659"/>
      <c r="AC9" s="659"/>
      <c r="AD9" s="660">
        <v>945231</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144749068</v>
      </c>
      <c r="BH9" s="622"/>
      <c r="BI9" s="622"/>
      <c r="BJ9" s="622"/>
      <c r="BK9" s="622"/>
      <c r="BL9" s="622"/>
      <c r="BM9" s="622"/>
      <c r="BN9" s="623"/>
      <c r="BO9" s="659">
        <v>40.9</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86914318</v>
      </c>
      <c r="CS9" s="622"/>
      <c r="CT9" s="622"/>
      <c r="CU9" s="622"/>
      <c r="CV9" s="622"/>
      <c r="CW9" s="622"/>
      <c r="CX9" s="622"/>
      <c r="CY9" s="623"/>
      <c r="CZ9" s="659">
        <v>7.2</v>
      </c>
      <c r="DA9" s="659"/>
      <c r="DB9" s="659"/>
      <c r="DC9" s="659"/>
      <c r="DD9" s="627">
        <v>23133418</v>
      </c>
      <c r="DE9" s="622"/>
      <c r="DF9" s="622"/>
      <c r="DG9" s="622"/>
      <c r="DH9" s="622"/>
      <c r="DI9" s="622"/>
      <c r="DJ9" s="622"/>
      <c r="DK9" s="622"/>
      <c r="DL9" s="622"/>
      <c r="DM9" s="622"/>
      <c r="DN9" s="622"/>
      <c r="DO9" s="622"/>
      <c r="DP9" s="623"/>
      <c r="DQ9" s="627">
        <v>42214962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v>380347</v>
      </c>
      <c r="S10" s="622"/>
      <c r="T10" s="622"/>
      <c r="U10" s="622"/>
      <c r="V10" s="622"/>
      <c r="W10" s="622"/>
      <c r="X10" s="622"/>
      <c r="Y10" s="623"/>
      <c r="Z10" s="659">
        <v>0</v>
      </c>
      <c r="AA10" s="659"/>
      <c r="AB10" s="659"/>
      <c r="AC10" s="659"/>
      <c r="AD10" s="660">
        <v>380347</v>
      </c>
      <c r="AE10" s="660"/>
      <c r="AF10" s="660"/>
      <c r="AG10" s="660"/>
      <c r="AH10" s="660"/>
      <c r="AI10" s="660"/>
      <c r="AJ10" s="660"/>
      <c r="AK10" s="660"/>
      <c r="AL10" s="624">
        <v>0.1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7214304</v>
      </c>
      <c r="BH10" s="622"/>
      <c r="BI10" s="622"/>
      <c r="BJ10" s="622"/>
      <c r="BK10" s="622"/>
      <c r="BL10" s="622"/>
      <c r="BM10" s="622"/>
      <c r="BN10" s="623"/>
      <c r="BO10" s="659">
        <v>2</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851279</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529503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52879776</v>
      </c>
      <c r="S11" s="622"/>
      <c r="T11" s="622"/>
      <c r="U11" s="622"/>
      <c r="V11" s="622"/>
      <c r="W11" s="622"/>
      <c r="X11" s="622"/>
      <c r="Y11" s="623"/>
      <c r="Z11" s="624">
        <v>4.4000000000000004</v>
      </c>
      <c r="AA11" s="625"/>
      <c r="AB11" s="625"/>
      <c r="AC11" s="626"/>
      <c r="AD11" s="627">
        <v>52879776</v>
      </c>
      <c r="AE11" s="622"/>
      <c r="AF11" s="622"/>
      <c r="AG11" s="622"/>
      <c r="AH11" s="622"/>
      <c r="AI11" s="622"/>
      <c r="AJ11" s="622"/>
      <c r="AK11" s="623"/>
      <c r="AL11" s="624">
        <v>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17119715</v>
      </c>
      <c r="BH11" s="622"/>
      <c r="BI11" s="622"/>
      <c r="BJ11" s="622"/>
      <c r="BK11" s="622"/>
      <c r="BL11" s="622"/>
      <c r="BM11" s="622"/>
      <c r="BN11" s="623"/>
      <c r="BO11" s="659">
        <v>4.8</v>
      </c>
      <c r="BP11" s="659"/>
      <c r="BQ11" s="659"/>
      <c r="BR11" s="659"/>
      <c r="BS11" s="660">
        <v>3623058</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683331</v>
      </c>
      <c r="CS11" s="622"/>
      <c r="CT11" s="622"/>
      <c r="CU11" s="622"/>
      <c r="CV11" s="622"/>
      <c r="CW11" s="622"/>
      <c r="CX11" s="622"/>
      <c r="CY11" s="623"/>
      <c r="CZ11" s="659">
        <v>0.1</v>
      </c>
      <c r="DA11" s="659"/>
      <c r="DB11" s="659"/>
      <c r="DC11" s="659"/>
      <c r="DD11" s="627">
        <v>9389</v>
      </c>
      <c r="DE11" s="622"/>
      <c r="DF11" s="622"/>
      <c r="DG11" s="622"/>
      <c r="DH11" s="622"/>
      <c r="DI11" s="622"/>
      <c r="DJ11" s="622"/>
      <c r="DK11" s="622"/>
      <c r="DL11" s="622"/>
      <c r="DM11" s="622"/>
      <c r="DN11" s="622"/>
      <c r="DO11" s="622"/>
      <c r="DP11" s="623"/>
      <c r="DQ11" s="627">
        <v>639210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109317</v>
      </c>
      <c r="S12" s="622"/>
      <c r="T12" s="622"/>
      <c r="U12" s="622"/>
      <c r="V12" s="622"/>
      <c r="W12" s="622"/>
      <c r="X12" s="622"/>
      <c r="Y12" s="623"/>
      <c r="Z12" s="659">
        <v>0</v>
      </c>
      <c r="AA12" s="659"/>
      <c r="AB12" s="659"/>
      <c r="AC12" s="659"/>
      <c r="AD12" s="660">
        <v>109317</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125591269</v>
      </c>
      <c r="BH12" s="622"/>
      <c r="BI12" s="622"/>
      <c r="BJ12" s="622"/>
      <c r="BK12" s="622"/>
      <c r="BL12" s="622"/>
      <c r="BM12" s="622"/>
      <c r="BN12" s="623"/>
      <c r="BO12" s="659">
        <v>35.5</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100632137</v>
      </c>
      <c r="CS12" s="622"/>
      <c r="CT12" s="622"/>
      <c r="CU12" s="622"/>
      <c r="CV12" s="622"/>
      <c r="CW12" s="622"/>
      <c r="CX12" s="622"/>
      <c r="CY12" s="623"/>
      <c r="CZ12" s="659">
        <v>8.4</v>
      </c>
      <c r="DA12" s="659"/>
      <c r="DB12" s="659"/>
      <c r="DC12" s="659"/>
      <c r="DD12" s="627">
        <v>2909063</v>
      </c>
      <c r="DE12" s="622"/>
      <c r="DF12" s="622"/>
      <c r="DG12" s="622"/>
      <c r="DH12" s="622"/>
      <c r="DI12" s="622"/>
      <c r="DJ12" s="622"/>
      <c r="DK12" s="622"/>
      <c r="DL12" s="622"/>
      <c r="DM12" s="622"/>
      <c r="DN12" s="622"/>
      <c r="DO12" s="622"/>
      <c r="DP12" s="623"/>
      <c r="DQ12" s="627">
        <v>10848386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125209827</v>
      </c>
      <c r="BH13" s="622"/>
      <c r="BI13" s="622"/>
      <c r="BJ13" s="622"/>
      <c r="BK13" s="622"/>
      <c r="BL13" s="622"/>
      <c r="BM13" s="622"/>
      <c r="BN13" s="623"/>
      <c r="BO13" s="659">
        <v>35.4</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139243176</v>
      </c>
      <c r="CS13" s="622"/>
      <c r="CT13" s="622"/>
      <c r="CU13" s="622"/>
      <c r="CV13" s="622"/>
      <c r="CW13" s="622"/>
      <c r="CX13" s="622"/>
      <c r="CY13" s="623"/>
      <c r="CZ13" s="659">
        <v>11.6</v>
      </c>
      <c r="DA13" s="659"/>
      <c r="DB13" s="659"/>
      <c r="DC13" s="659"/>
      <c r="DD13" s="627">
        <v>69569812</v>
      </c>
      <c r="DE13" s="622"/>
      <c r="DF13" s="622"/>
      <c r="DG13" s="622"/>
      <c r="DH13" s="622"/>
      <c r="DI13" s="622"/>
      <c r="DJ13" s="622"/>
      <c r="DK13" s="622"/>
      <c r="DL13" s="622"/>
      <c r="DM13" s="622"/>
      <c r="DN13" s="622"/>
      <c r="DO13" s="622"/>
      <c r="DP13" s="623"/>
      <c r="DQ13" s="627">
        <v>87740639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44583</v>
      </c>
      <c r="S14" s="622"/>
      <c r="T14" s="622"/>
      <c r="U14" s="622"/>
      <c r="V14" s="622"/>
      <c r="W14" s="622"/>
      <c r="X14" s="622"/>
      <c r="Y14" s="623"/>
      <c r="Z14" s="659">
        <v>0</v>
      </c>
      <c r="AA14" s="659"/>
      <c r="AB14" s="659"/>
      <c r="AC14" s="659"/>
      <c r="AD14" s="660">
        <v>44583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2945488</v>
      </c>
      <c r="BH14" s="622"/>
      <c r="BI14" s="622"/>
      <c r="BJ14" s="622"/>
      <c r="BK14" s="622"/>
      <c r="BL14" s="622"/>
      <c r="BM14" s="622"/>
      <c r="BN14" s="623"/>
      <c r="BO14" s="659">
        <v>0.8</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19233784</v>
      </c>
      <c r="CS14" s="622"/>
      <c r="CT14" s="622"/>
      <c r="CU14" s="622"/>
      <c r="CV14" s="622"/>
      <c r="CW14" s="622"/>
      <c r="CX14" s="622"/>
      <c r="CY14" s="623"/>
      <c r="CZ14" s="659">
        <v>1.6</v>
      </c>
      <c r="DA14" s="659"/>
      <c r="DB14" s="659"/>
      <c r="DC14" s="659"/>
      <c r="DD14" s="627">
        <v>2285740</v>
      </c>
      <c r="DE14" s="622"/>
      <c r="DF14" s="622"/>
      <c r="DG14" s="622"/>
      <c r="DH14" s="622"/>
      <c r="DI14" s="622"/>
      <c r="DJ14" s="622"/>
      <c r="DK14" s="622"/>
      <c r="DL14" s="622"/>
      <c r="DM14" s="622"/>
      <c r="DN14" s="622"/>
      <c r="DO14" s="622"/>
      <c r="DP14" s="623"/>
      <c r="DQ14" s="627">
        <v>17168753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v>6719953</v>
      </c>
      <c r="S15" s="622"/>
      <c r="T15" s="622"/>
      <c r="U15" s="622"/>
      <c r="V15" s="622"/>
      <c r="W15" s="622"/>
      <c r="X15" s="622"/>
      <c r="Y15" s="623"/>
      <c r="Z15" s="659">
        <v>0.6</v>
      </c>
      <c r="AA15" s="659"/>
      <c r="AB15" s="659"/>
      <c r="AC15" s="659"/>
      <c r="AD15" s="660">
        <v>6719953</v>
      </c>
      <c r="AE15" s="660"/>
      <c r="AF15" s="660"/>
      <c r="AG15" s="660"/>
      <c r="AH15" s="660"/>
      <c r="AI15" s="660"/>
      <c r="AJ15" s="660"/>
      <c r="AK15" s="660"/>
      <c r="AL15" s="624">
        <v>1.3</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16391750</v>
      </c>
      <c r="BH15" s="622"/>
      <c r="BI15" s="622"/>
      <c r="BJ15" s="622"/>
      <c r="BK15" s="622"/>
      <c r="BL15" s="622"/>
      <c r="BM15" s="622"/>
      <c r="BN15" s="623"/>
      <c r="BO15" s="659">
        <v>4.5999999999999996</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167393323</v>
      </c>
      <c r="CS15" s="622"/>
      <c r="CT15" s="622"/>
      <c r="CU15" s="622"/>
      <c r="CV15" s="622"/>
      <c r="CW15" s="622"/>
      <c r="CX15" s="622"/>
      <c r="CY15" s="623"/>
      <c r="CZ15" s="659">
        <v>13.9</v>
      </c>
      <c r="DA15" s="659"/>
      <c r="DB15" s="659"/>
      <c r="DC15" s="659"/>
      <c r="DD15" s="627">
        <v>26844435</v>
      </c>
      <c r="DE15" s="622"/>
      <c r="DF15" s="622"/>
      <c r="DG15" s="622"/>
      <c r="DH15" s="622"/>
      <c r="DI15" s="622"/>
      <c r="DJ15" s="622"/>
      <c r="DK15" s="622"/>
      <c r="DL15" s="622"/>
      <c r="DM15" s="622"/>
      <c r="DN15" s="622"/>
      <c r="DO15" s="622"/>
      <c r="DP15" s="623"/>
      <c r="DQ15" s="627">
        <v>115038698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612717</v>
      </c>
      <c r="S16" s="622"/>
      <c r="T16" s="622"/>
      <c r="U16" s="622"/>
      <c r="V16" s="622"/>
      <c r="W16" s="622"/>
      <c r="X16" s="622"/>
      <c r="Y16" s="623"/>
      <c r="Z16" s="659">
        <v>0.1</v>
      </c>
      <c r="AA16" s="659"/>
      <c r="AB16" s="659"/>
      <c r="AC16" s="659"/>
      <c r="AD16" s="660">
        <v>612717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208950</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183950</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4153173</v>
      </c>
      <c r="S17" s="622"/>
      <c r="T17" s="622"/>
      <c r="U17" s="622"/>
      <c r="V17" s="622"/>
      <c r="W17" s="622"/>
      <c r="X17" s="622"/>
      <c r="Y17" s="623"/>
      <c r="Z17" s="659">
        <v>0.3</v>
      </c>
      <c r="AA17" s="659"/>
      <c r="AB17" s="659"/>
      <c r="AC17" s="659"/>
      <c r="AD17" s="660">
        <v>4153173</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94367651</v>
      </c>
      <c r="CS17" s="622"/>
      <c r="CT17" s="622"/>
      <c r="CU17" s="622"/>
      <c r="CV17" s="622"/>
      <c r="CW17" s="622"/>
      <c r="CX17" s="622"/>
      <c r="CY17" s="623"/>
      <c r="CZ17" s="659">
        <v>7.9</v>
      </c>
      <c r="DA17" s="659"/>
      <c r="DB17" s="659"/>
      <c r="DC17" s="659"/>
      <c r="DD17" s="627" t="s">
        <v>121</v>
      </c>
      <c r="DE17" s="622"/>
      <c r="DF17" s="622"/>
      <c r="DG17" s="622"/>
      <c r="DH17" s="622"/>
      <c r="DI17" s="622"/>
      <c r="DJ17" s="622"/>
      <c r="DK17" s="622"/>
      <c r="DL17" s="622"/>
      <c r="DM17" s="622"/>
      <c r="DN17" s="622"/>
      <c r="DO17" s="622"/>
      <c r="DP17" s="623"/>
      <c r="DQ17" s="627">
        <v>91094731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2486299</v>
      </c>
      <c r="S18" s="622"/>
      <c r="T18" s="622"/>
      <c r="U18" s="622"/>
      <c r="V18" s="622"/>
      <c r="W18" s="622"/>
      <c r="X18" s="622"/>
      <c r="Y18" s="623"/>
      <c r="Z18" s="659">
        <v>0.2</v>
      </c>
      <c r="AA18" s="659"/>
      <c r="AB18" s="659"/>
      <c r="AC18" s="659"/>
      <c r="AD18" s="660">
        <v>2486299</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7007562</v>
      </c>
      <c r="CS18" s="622"/>
      <c r="CT18" s="622"/>
      <c r="CU18" s="622"/>
      <c r="CV18" s="622"/>
      <c r="CW18" s="622"/>
      <c r="CX18" s="622"/>
      <c r="CY18" s="623"/>
      <c r="CZ18" s="659">
        <v>0.6</v>
      </c>
      <c r="DA18" s="659"/>
      <c r="DB18" s="659"/>
      <c r="DC18" s="659"/>
      <c r="DD18" s="627">
        <v>185713</v>
      </c>
      <c r="DE18" s="622"/>
      <c r="DF18" s="622"/>
      <c r="DG18" s="622"/>
      <c r="DH18" s="622"/>
      <c r="DI18" s="622"/>
      <c r="DJ18" s="622"/>
      <c r="DK18" s="622"/>
      <c r="DL18" s="622"/>
      <c r="DM18" s="622"/>
      <c r="DN18" s="622"/>
      <c r="DO18" s="622"/>
      <c r="DP18" s="623"/>
      <c r="DQ18" s="627">
        <v>3281928</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2393987</v>
      </c>
      <c r="S19" s="622"/>
      <c r="T19" s="622"/>
      <c r="U19" s="622"/>
      <c r="V19" s="622"/>
      <c r="W19" s="622"/>
      <c r="X19" s="622"/>
      <c r="Y19" s="623"/>
      <c r="Z19" s="659">
        <v>0.2</v>
      </c>
      <c r="AA19" s="659"/>
      <c r="AB19" s="659"/>
      <c r="AC19" s="659"/>
      <c r="AD19" s="660">
        <v>2393987</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36349721</v>
      </c>
      <c r="BH19" s="622"/>
      <c r="BI19" s="622"/>
      <c r="BJ19" s="622"/>
      <c r="BK19" s="622"/>
      <c r="BL19" s="622"/>
      <c r="BM19" s="622"/>
      <c r="BN19" s="623"/>
      <c r="BO19" s="659">
        <v>10.3</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92312</v>
      </c>
      <c r="S20" s="622"/>
      <c r="T20" s="622"/>
      <c r="U20" s="622"/>
      <c r="V20" s="622"/>
      <c r="W20" s="622"/>
      <c r="X20" s="622"/>
      <c r="Y20" s="623"/>
      <c r="Z20" s="659">
        <v>0</v>
      </c>
      <c r="AA20" s="659"/>
      <c r="AB20" s="659"/>
      <c r="AC20" s="659"/>
      <c r="AD20" s="660">
        <v>92312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36349721</v>
      </c>
      <c r="BH20" s="622"/>
      <c r="BI20" s="622"/>
      <c r="BJ20" s="622"/>
      <c r="BK20" s="622"/>
      <c r="BL20" s="622"/>
      <c r="BM20" s="622"/>
      <c r="BN20" s="623"/>
      <c r="BO20" s="659">
        <v>10.3</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1200091653</v>
      </c>
      <c r="CS20" s="622"/>
      <c r="CT20" s="622"/>
      <c r="CU20" s="622"/>
      <c r="CV20" s="622"/>
      <c r="CW20" s="622"/>
      <c r="CX20" s="622"/>
      <c r="CY20" s="623"/>
      <c r="CZ20" s="659">
        <v>100</v>
      </c>
      <c r="DA20" s="659"/>
      <c r="DB20" s="659"/>
      <c r="DC20" s="659"/>
      <c r="DD20" s="627">
        <v>135453214</v>
      </c>
      <c r="DE20" s="622"/>
      <c r="DF20" s="622"/>
      <c r="DG20" s="622"/>
      <c r="DH20" s="622"/>
      <c r="DI20" s="622"/>
      <c r="DJ20" s="622"/>
      <c r="DK20" s="622"/>
      <c r="DL20" s="622"/>
      <c r="DM20" s="622"/>
      <c r="DN20" s="622"/>
      <c r="DO20" s="622"/>
      <c r="DP20" s="623"/>
      <c r="DQ20" s="627">
        <v>659474129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135982796</v>
      </c>
      <c r="S21" s="622"/>
      <c r="T21" s="622"/>
      <c r="U21" s="622"/>
      <c r="V21" s="622"/>
      <c r="W21" s="622"/>
      <c r="X21" s="622"/>
      <c r="Y21" s="623"/>
      <c r="Z21" s="659">
        <v>11.2</v>
      </c>
      <c r="AA21" s="659"/>
      <c r="AB21" s="659"/>
      <c r="AC21" s="659"/>
      <c r="AD21" s="660">
        <v>130713905</v>
      </c>
      <c r="AE21" s="660"/>
      <c r="AF21" s="660"/>
      <c r="AG21" s="660"/>
      <c r="AH21" s="660"/>
      <c r="AI21" s="660"/>
      <c r="AJ21" s="660"/>
      <c r="AK21" s="660"/>
      <c r="AL21" s="624">
        <v>24.5</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373619</v>
      </c>
      <c r="BH21" s="622"/>
      <c r="BI21" s="622"/>
      <c r="BJ21" s="622"/>
      <c r="BK21" s="622"/>
      <c r="BL21" s="622"/>
      <c r="BM21" s="622"/>
      <c r="BN21" s="623"/>
      <c r="BO21" s="659">
        <v>0.1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130713905</v>
      </c>
      <c r="S22" s="622"/>
      <c r="T22" s="622"/>
      <c r="U22" s="622"/>
      <c r="V22" s="622"/>
      <c r="W22" s="622"/>
      <c r="X22" s="622"/>
      <c r="Y22" s="623"/>
      <c r="Z22" s="659">
        <v>10.8</v>
      </c>
      <c r="AA22" s="659"/>
      <c r="AB22" s="659"/>
      <c r="AC22" s="659"/>
      <c r="AD22" s="660">
        <v>130713905</v>
      </c>
      <c r="AE22" s="660"/>
      <c r="AF22" s="660"/>
      <c r="AG22" s="660"/>
      <c r="AH22" s="660"/>
      <c r="AI22" s="660"/>
      <c r="AJ22" s="660"/>
      <c r="AK22" s="660"/>
      <c r="AL22" s="624">
        <v>24.5</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8915456</v>
      </c>
      <c r="BH22" s="622"/>
      <c r="BI22" s="622"/>
      <c r="BJ22" s="622"/>
      <c r="BK22" s="622"/>
      <c r="BL22" s="622"/>
      <c r="BM22" s="622"/>
      <c r="BN22" s="623"/>
      <c r="BO22" s="659">
        <v>2.5</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5268856</v>
      </c>
      <c r="S23" s="622"/>
      <c r="T23" s="622"/>
      <c r="U23" s="622"/>
      <c r="V23" s="622"/>
      <c r="W23" s="622"/>
      <c r="X23" s="622"/>
      <c r="Y23" s="623"/>
      <c r="Z23" s="659">
        <v>0.4</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27060646</v>
      </c>
      <c r="BH23" s="622"/>
      <c r="BI23" s="622"/>
      <c r="BJ23" s="622"/>
      <c r="BK23" s="622"/>
      <c r="BL23" s="622"/>
      <c r="BM23" s="622"/>
      <c r="BN23" s="623"/>
      <c r="BO23" s="659">
        <v>7.6</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35</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647592962</v>
      </c>
      <c r="CS24" s="677"/>
      <c r="CT24" s="677"/>
      <c r="CU24" s="677"/>
      <c r="CV24" s="677"/>
      <c r="CW24" s="677"/>
      <c r="CX24" s="677"/>
      <c r="CY24" s="702"/>
      <c r="CZ24" s="703">
        <v>54</v>
      </c>
      <c r="DA24" s="685"/>
      <c r="DB24" s="685"/>
      <c r="DC24" s="705"/>
      <c r="DD24" s="701">
        <v>365232312</v>
      </c>
      <c r="DE24" s="677"/>
      <c r="DF24" s="677"/>
      <c r="DG24" s="677"/>
      <c r="DH24" s="677"/>
      <c r="DI24" s="677"/>
      <c r="DJ24" s="677"/>
      <c r="DK24" s="702"/>
      <c r="DL24" s="701">
        <v>329110873</v>
      </c>
      <c r="DM24" s="677"/>
      <c r="DN24" s="677"/>
      <c r="DO24" s="677"/>
      <c r="DP24" s="677"/>
      <c r="DQ24" s="677"/>
      <c r="DR24" s="677"/>
      <c r="DS24" s="677"/>
      <c r="DT24" s="677"/>
      <c r="DU24" s="677"/>
      <c r="DV24" s="702"/>
      <c r="DW24" s="703">
        <v>59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564453519</v>
      </c>
      <c r="S25" s="622"/>
      <c r="T25" s="622"/>
      <c r="U25" s="622"/>
      <c r="V25" s="622"/>
      <c r="W25" s="622"/>
      <c r="X25" s="622"/>
      <c r="Y25" s="623"/>
      <c r="Z25" s="659">
        <v>46.7</v>
      </c>
      <c r="AA25" s="659"/>
      <c r="AB25" s="659"/>
      <c r="AC25" s="659"/>
      <c r="AD25" s="660">
        <v>528500925</v>
      </c>
      <c r="AE25" s="660"/>
      <c r="AF25" s="660"/>
      <c r="AG25" s="660"/>
      <c r="AH25" s="660"/>
      <c r="AI25" s="660"/>
      <c r="AJ25" s="660"/>
      <c r="AK25" s="660"/>
      <c r="AL25" s="624">
        <v>99.2</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159935709</v>
      </c>
      <c r="CS25" s="634"/>
      <c r="CT25" s="634"/>
      <c r="CU25" s="634"/>
      <c r="CV25" s="634"/>
      <c r="CW25" s="634"/>
      <c r="CX25" s="634"/>
      <c r="CY25" s="635"/>
      <c r="CZ25" s="624">
        <v>13.3</v>
      </c>
      <c r="DA25" s="636"/>
      <c r="DB25" s="636"/>
      <c r="DC25" s="637"/>
      <c r="DD25" s="627">
        <v>135646907</v>
      </c>
      <c r="DE25" s="634"/>
      <c r="DF25" s="634"/>
      <c r="DG25" s="634"/>
      <c r="DH25" s="634"/>
      <c r="DI25" s="634"/>
      <c r="DJ25" s="634"/>
      <c r="DK25" s="635"/>
      <c r="DL25" s="627">
        <v>131380285</v>
      </c>
      <c r="DM25" s="634"/>
      <c r="DN25" s="634"/>
      <c r="DO25" s="634"/>
      <c r="DP25" s="634"/>
      <c r="DQ25" s="634"/>
      <c r="DR25" s="634"/>
      <c r="DS25" s="634"/>
      <c r="DT25" s="634"/>
      <c r="DU25" s="634"/>
      <c r="DV25" s="635"/>
      <c r="DW25" s="624">
        <v>23.5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564044</v>
      </c>
      <c r="S26" s="622"/>
      <c r="T26" s="622"/>
      <c r="U26" s="622"/>
      <c r="V26" s="622"/>
      <c r="W26" s="622"/>
      <c r="X26" s="622"/>
      <c r="Y26" s="623"/>
      <c r="Z26" s="659">
        <v>0</v>
      </c>
      <c r="AA26" s="659"/>
      <c r="AB26" s="659"/>
      <c r="AC26" s="659"/>
      <c r="AD26" s="660">
        <v>564044</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122112071</v>
      </c>
      <c r="CS26" s="622"/>
      <c r="CT26" s="622"/>
      <c r="CU26" s="622"/>
      <c r="CV26" s="622"/>
      <c r="CW26" s="622"/>
      <c r="CX26" s="622"/>
      <c r="CY26" s="623"/>
      <c r="CZ26" s="624">
        <v>10.199999999999999</v>
      </c>
      <c r="DA26" s="636"/>
      <c r="DB26" s="636"/>
      <c r="DC26" s="637"/>
      <c r="DD26" s="627">
        <v>103021026</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1855896</v>
      </c>
      <c r="S27" s="622"/>
      <c r="T27" s="622"/>
      <c r="U27" s="622"/>
      <c r="V27" s="622"/>
      <c r="W27" s="622"/>
      <c r="X27" s="622"/>
      <c r="Y27" s="623"/>
      <c r="Z27" s="659">
        <v>0.2</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353772974</v>
      </c>
      <c r="BH27" s="622"/>
      <c r="BI27" s="622"/>
      <c r="BJ27" s="622"/>
      <c r="BK27" s="622"/>
      <c r="BL27" s="622"/>
      <c r="BM27" s="622"/>
      <c r="BN27" s="623"/>
      <c r="BO27" s="659">
        <v>100</v>
      </c>
      <c r="BP27" s="659"/>
      <c r="BQ27" s="659"/>
      <c r="BR27" s="659"/>
      <c r="BS27" s="660">
        <v>3623058</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393726396</v>
      </c>
      <c r="CS27" s="634"/>
      <c r="CT27" s="634"/>
      <c r="CU27" s="634"/>
      <c r="CV27" s="634"/>
      <c r="CW27" s="634"/>
      <c r="CX27" s="634"/>
      <c r="CY27" s="635"/>
      <c r="CZ27" s="624">
        <v>32.799999999999997</v>
      </c>
      <c r="DA27" s="636"/>
      <c r="DB27" s="636"/>
      <c r="DC27" s="637"/>
      <c r="DD27" s="627">
        <v>138927468</v>
      </c>
      <c r="DE27" s="634"/>
      <c r="DF27" s="634"/>
      <c r="DG27" s="634"/>
      <c r="DH27" s="634"/>
      <c r="DI27" s="634"/>
      <c r="DJ27" s="634"/>
      <c r="DK27" s="635"/>
      <c r="DL27" s="627">
        <v>107072651</v>
      </c>
      <c r="DM27" s="634"/>
      <c r="DN27" s="634"/>
      <c r="DO27" s="634"/>
      <c r="DP27" s="634"/>
      <c r="DQ27" s="634"/>
      <c r="DR27" s="634"/>
      <c r="DS27" s="634"/>
      <c r="DT27" s="634"/>
      <c r="DU27" s="634"/>
      <c r="DV27" s="635"/>
      <c r="DW27" s="624">
        <v>19.2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10943221</v>
      </c>
      <c r="S28" s="622"/>
      <c r="T28" s="622"/>
      <c r="U28" s="622"/>
      <c r="V28" s="622"/>
      <c r="W28" s="622"/>
      <c r="X28" s="622"/>
      <c r="Y28" s="623"/>
      <c r="Z28" s="659">
        <v>0.9</v>
      </c>
      <c r="AA28" s="659"/>
      <c r="AB28" s="659"/>
      <c r="AC28" s="659"/>
      <c r="AD28" s="660">
        <v>2486799</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93930857</v>
      </c>
      <c r="CS28" s="622"/>
      <c r="CT28" s="622"/>
      <c r="CU28" s="622"/>
      <c r="CV28" s="622"/>
      <c r="CW28" s="622"/>
      <c r="CX28" s="622"/>
      <c r="CY28" s="623"/>
      <c r="CZ28" s="624">
        <v>7.8</v>
      </c>
      <c r="DA28" s="636"/>
      <c r="DB28" s="636"/>
      <c r="DC28" s="637"/>
      <c r="DD28" s="627">
        <v>90657937</v>
      </c>
      <c r="DE28" s="622"/>
      <c r="DF28" s="622"/>
      <c r="DG28" s="622"/>
      <c r="DH28" s="622"/>
      <c r="DI28" s="622"/>
      <c r="DJ28" s="622"/>
      <c r="DK28" s="623"/>
      <c r="DL28" s="627">
        <v>90657937</v>
      </c>
      <c r="DM28" s="622"/>
      <c r="DN28" s="622"/>
      <c r="DO28" s="622"/>
      <c r="DP28" s="622"/>
      <c r="DQ28" s="622"/>
      <c r="DR28" s="622"/>
      <c r="DS28" s="622"/>
      <c r="DT28" s="622"/>
      <c r="DU28" s="622"/>
      <c r="DV28" s="623"/>
      <c r="DW28" s="624">
        <v>16.2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8818760</v>
      </c>
      <c r="S29" s="622"/>
      <c r="T29" s="622"/>
      <c r="U29" s="622"/>
      <c r="V29" s="622"/>
      <c r="W29" s="622"/>
      <c r="X29" s="622"/>
      <c r="Y29" s="623"/>
      <c r="Z29" s="659">
        <v>0.7</v>
      </c>
      <c r="AA29" s="659"/>
      <c r="AB29" s="659"/>
      <c r="AC29" s="659"/>
      <c r="AD29" s="660">
        <v>25651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93929227</v>
      </c>
      <c r="CS29" s="634"/>
      <c r="CT29" s="634"/>
      <c r="CU29" s="634"/>
      <c r="CV29" s="634"/>
      <c r="CW29" s="634"/>
      <c r="CX29" s="634"/>
      <c r="CY29" s="635"/>
      <c r="CZ29" s="624">
        <v>7.8</v>
      </c>
      <c r="DA29" s="636"/>
      <c r="DB29" s="636"/>
      <c r="DC29" s="637"/>
      <c r="DD29" s="627">
        <v>90656307</v>
      </c>
      <c r="DE29" s="634"/>
      <c r="DF29" s="634"/>
      <c r="DG29" s="634"/>
      <c r="DH29" s="634"/>
      <c r="DI29" s="634"/>
      <c r="DJ29" s="634"/>
      <c r="DK29" s="635"/>
      <c r="DL29" s="627">
        <v>90656307</v>
      </c>
      <c r="DM29" s="634"/>
      <c r="DN29" s="634"/>
      <c r="DO29" s="634"/>
      <c r="DP29" s="634"/>
      <c r="DQ29" s="634"/>
      <c r="DR29" s="634"/>
      <c r="DS29" s="634"/>
      <c r="DT29" s="634"/>
      <c r="DU29" s="634"/>
      <c r="DV29" s="635"/>
      <c r="DW29" s="624">
        <v>16.2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316544588</v>
      </c>
      <c r="S30" s="622"/>
      <c r="T30" s="622"/>
      <c r="U30" s="622"/>
      <c r="V30" s="622"/>
      <c r="W30" s="622"/>
      <c r="X30" s="622"/>
      <c r="Y30" s="623"/>
      <c r="Z30" s="659">
        <v>26.2</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84903097</v>
      </c>
      <c r="CS30" s="622"/>
      <c r="CT30" s="622"/>
      <c r="CU30" s="622"/>
      <c r="CV30" s="622"/>
      <c r="CW30" s="622"/>
      <c r="CX30" s="622"/>
      <c r="CY30" s="623"/>
      <c r="CZ30" s="624">
        <v>7.1</v>
      </c>
      <c r="DA30" s="636"/>
      <c r="DB30" s="636"/>
      <c r="DC30" s="637"/>
      <c r="DD30" s="627">
        <v>82101083</v>
      </c>
      <c r="DE30" s="622"/>
      <c r="DF30" s="622"/>
      <c r="DG30" s="622"/>
      <c r="DH30" s="622"/>
      <c r="DI30" s="622"/>
      <c r="DJ30" s="622"/>
      <c r="DK30" s="623"/>
      <c r="DL30" s="627">
        <v>82101083</v>
      </c>
      <c r="DM30" s="622"/>
      <c r="DN30" s="622"/>
      <c r="DO30" s="622"/>
      <c r="DP30" s="622"/>
      <c r="DQ30" s="622"/>
      <c r="DR30" s="622"/>
      <c r="DS30" s="622"/>
      <c r="DT30" s="622"/>
      <c r="DU30" s="622"/>
      <c r="DV30" s="623"/>
      <c r="DW30" s="624">
        <v>14.7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52216</v>
      </c>
      <c r="S31" s="622"/>
      <c r="T31" s="622"/>
      <c r="U31" s="622"/>
      <c r="V31" s="622"/>
      <c r="W31" s="622"/>
      <c r="X31" s="622"/>
      <c r="Y31" s="623"/>
      <c r="Z31" s="659">
        <v>0</v>
      </c>
      <c r="AA31" s="659"/>
      <c r="AB31" s="659"/>
      <c r="AC31" s="659"/>
      <c r="AD31" s="660">
        <v>52216</v>
      </c>
      <c r="AE31" s="660"/>
      <c r="AF31" s="660"/>
      <c r="AG31" s="660"/>
      <c r="AH31" s="660"/>
      <c r="AI31" s="660"/>
      <c r="AJ31" s="660"/>
      <c r="AK31" s="660"/>
      <c r="AL31" s="624">
        <v>0</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99.1</v>
      </c>
      <c r="BN31" s="684"/>
      <c r="BO31" s="684"/>
      <c r="BP31" s="684"/>
      <c r="BQ31" s="686"/>
      <c r="BR31" s="683">
        <v>99.6</v>
      </c>
      <c r="BS31" s="684"/>
      <c r="BT31" s="684"/>
      <c r="BU31" s="684"/>
      <c r="BV31" s="684"/>
      <c r="BW31" s="684"/>
      <c r="BX31" s="685">
        <v>99</v>
      </c>
      <c r="BY31" s="684"/>
      <c r="BZ31" s="684"/>
      <c r="CA31" s="684"/>
      <c r="CB31" s="686"/>
      <c r="CD31" s="642"/>
      <c r="CE31" s="643"/>
      <c r="CF31" s="618" t="s">
        <v>300</v>
      </c>
      <c r="CG31" s="619"/>
      <c r="CH31" s="619"/>
      <c r="CI31" s="619"/>
      <c r="CJ31" s="619"/>
      <c r="CK31" s="619"/>
      <c r="CL31" s="619"/>
      <c r="CM31" s="619"/>
      <c r="CN31" s="619"/>
      <c r="CO31" s="619"/>
      <c r="CP31" s="619"/>
      <c r="CQ31" s="620"/>
      <c r="CR31" s="621">
        <v>9026130</v>
      </c>
      <c r="CS31" s="634"/>
      <c r="CT31" s="634"/>
      <c r="CU31" s="634"/>
      <c r="CV31" s="634"/>
      <c r="CW31" s="634"/>
      <c r="CX31" s="634"/>
      <c r="CY31" s="635"/>
      <c r="CZ31" s="624">
        <v>0.8</v>
      </c>
      <c r="DA31" s="636"/>
      <c r="DB31" s="636"/>
      <c r="DC31" s="637"/>
      <c r="DD31" s="627">
        <v>8555224</v>
      </c>
      <c r="DE31" s="634"/>
      <c r="DF31" s="634"/>
      <c r="DG31" s="634"/>
      <c r="DH31" s="634"/>
      <c r="DI31" s="634"/>
      <c r="DJ31" s="634"/>
      <c r="DK31" s="635"/>
      <c r="DL31" s="627">
        <v>8555224</v>
      </c>
      <c r="DM31" s="634"/>
      <c r="DN31" s="634"/>
      <c r="DO31" s="634"/>
      <c r="DP31" s="634"/>
      <c r="DQ31" s="634"/>
      <c r="DR31" s="634"/>
      <c r="DS31" s="634"/>
      <c r="DT31" s="634"/>
      <c r="DU31" s="634"/>
      <c r="DV31" s="635"/>
      <c r="DW31" s="624">
        <v>1.5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66308631</v>
      </c>
      <c r="S32" s="622"/>
      <c r="T32" s="622"/>
      <c r="U32" s="622"/>
      <c r="V32" s="622"/>
      <c r="W32" s="622"/>
      <c r="X32" s="622"/>
      <c r="Y32" s="623"/>
      <c r="Z32" s="659">
        <v>5.5</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98.5</v>
      </c>
      <c r="BN32" s="634"/>
      <c r="BO32" s="634"/>
      <c r="BP32" s="634"/>
      <c r="BQ32" s="657"/>
      <c r="BR32" s="687">
        <v>99.3</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v>1630</v>
      </c>
      <c r="CS32" s="622"/>
      <c r="CT32" s="622"/>
      <c r="CU32" s="622"/>
      <c r="CV32" s="622"/>
      <c r="CW32" s="622"/>
      <c r="CX32" s="622"/>
      <c r="CY32" s="623"/>
      <c r="CZ32" s="624">
        <v>0</v>
      </c>
      <c r="DA32" s="636"/>
      <c r="DB32" s="636"/>
      <c r="DC32" s="637"/>
      <c r="DD32" s="627">
        <v>1630</v>
      </c>
      <c r="DE32" s="622"/>
      <c r="DF32" s="622"/>
      <c r="DG32" s="622"/>
      <c r="DH32" s="622"/>
      <c r="DI32" s="622"/>
      <c r="DJ32" s="622"/>
      <c r="DK32" s="623"/>
      <c r="DL32" s="627">
        <v>1630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12904694</v>
      </c>
      <c r="S33" s="622"/>
      <c r="T33" s="622"/>
      <c r="U33" s="622"/>
      <c r="V33" s="622"/>
      <c r="W33" s="622"/>
      <c r="X33" s="622"/>
      <c r="Y33" s="623"/>
      <c r="Z33" s="659">
        <v>1.1000000000000001</v>
      </c>
      <c r="AA33" s="659"/>
      <c r="AB33" s="659"/>
      <c r="AC33" s="659"/>
      <c r="AD33" s="660">
        <v>747630</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99.9</v>
      </c>
      <c r="BH33" s="606"/>
      <c r="BI33" s="606"/>
      <c r="BJ33" s="606"/>
      <c r="BK33" s="606"/>
      <c r="BL33" s="606"/>
      <c r="BM33" s="652">
        <v>99.6</v>
      </c>
      <c r="BN33" s="606"/>
      <c r="BO33" s="606"/>
      <c r="BP33" s="606"/>
      <c r="BQ33" s="669"/>
      <c r="BR33" s="682">
        <v>99.9</v>
      </c>
      <c r="BS33" s="606"/>
      <c r="BT33" s="606"/>
      <c r="BU33" s="606"/>
      <c r="BV33" s="606"/>
      <c r="BW33" s="606"/>
      <c r="BX33" s="652">
        <v>99.5</v>
      </c>
      <c r="BY33" s="606"/>
      <c r="BZ33" s="606"/>
      <c r="CA33" s="606"/>
      <c r="CB33" s="669"/>
      <c r="CD33" s="618" t="s">
        <v>307</v>
      </c>
      <c r="CE33" s="619"/>
      <c r="CF33" s="619"/>
      <c r="CG33" s="619"/>
      <c r="CH33" s="619"/>
      <c r="CI33" s="619"/>
      <c r="CJ33" s="619"/>
      <c r="CK33" s="619"/>
      <c r="CL33" s="619"/>
      <c r="CM33" s="619"/>
      <c r="CN33" s="619"/>
      <c r="CO33" s="619"/>
      <c r="CP33" s="619"/>
      <c r="CQ33" s="620"/>
      <c r="CR33" s="621">
        <v>416836527</v>
      </c>
      <c r="CS33" s="634"/>
      <c r="CT33" s="634"/>
      <c r="CU33" s="634"/>
      <c r="CV33" s="634"/>
      <c r="CW33" s="634"/>
      <c r="CX33" s="634"/>
      <c r="CY33" s="635"/>
      <c r="CZ33" s="624">
        <v>34.700000000000003</v>
      </c>
      <c r="DA33" s="636"/>
      <c r="DB33" s="636"/>
      <c r="DC33" s="637"/>
      <c r="DD33" s="627">
        <v>245322450</v>
      </c>
      <c r="DE33" s="634"/>
      <c r="DF33" s="634"/>
      <c r="DG33" s="634"/>
      <c r="DH33" s="634"/>
      <c r="DI33" s="634"/>
      <c r="DJ33" s="634"/>
      <c r="DK33" s="635"/>
      <c r="DL33" s="627">
        <v>203352295</v>
      </c>
      <c r="DM33" s="634"/>
      <c r="DN33" s="634"/>
      <c r="DO33" s="634"/>
      <c r="DP33" s="634"/>
      <c r="DQ33" s="634"/>
      <c r="DR33" s="634"/>
      <c r="DS33" s="634"/>
      <c r="DT33" s="634"/>
      <c r="DU33" s="634"/>
      <c r="DV33" s="635"/>
      <c r="DW33" s="624">
        <v>36.4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3600959</v>
      </c>
      <c r="S34" s="622"/>
      <c r="T34" s="622"/>
      <c r="U34" s="622"/>
      <c r="V34" s="622"/>
      <c r="W34" s="622"/>
      <c r="X34" s="622"/>
      <c r="Y34" s="623"/>
      <c r="Z34" s="659">
        <v>0.3</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123484134</v>
      </c>
      <c r="CS34" s="622"/>
      <c r="CT34" s="622"/>
      <c r="CU34" s="622"/>
      <c r="CV34" s="622"/>
      <c r="CW34" s="622"/>
      <c r="CX34" s="622"/>
      <c r="CY34" s="623"/>
      <c r="CZ34" s="624">
        <v>10.3</v>
      </c>
      <c r="DA34" s="636"/>
      <c r="DB34" s="636"/>
      <c r="DC34" s="637"/>
      <c r="DD34" s="627">
        <v>81947655</v>
      </c>
      <c r="DE34" s="622"/>
      <c r="DF34" s="622"/>
      <c r="DG34" s="622"/>
      <c r="DH34" s="622"/>
      <c r="DI34" s="622"/>
      <c r="DJ34" s="622"/>
      <c r="DK34" s="623"/>
      <c r="DL34" s="627">
        <v>67173107</v>
      </c>
      <c r="DM34" s="622"/>
      <c r="DN34" s="622"/>
      <c r="DO34" s="622"/>
      <c r="DP34" s="622"/>
      <c r="DQ34" s="622"/>
      <c r="DR34" s="622"/>
      <c r="DS34" s="622"/>
      <c r="DT34" s="622"/>
      <c r="DU34" s="622"/>
      <c r="DV34" s="623"/>
      <c r="DW34" s="624">
        <v>12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18805557</v>
      </c>
      <c r="S35" s="622"/>
      <c r="T35" s="622"/>
      <c r="U35" s="622"/>
      <c r="V35" s="622"/>
      <c r="W35" s="622"/>
      <c r="X35" s="622"/>
      <c r="Y35" s="623"/>
      <c r="Z35" s="659">
        <v>1.6</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32583169</v>
      </c>
      <c r="CS35" s="634"/>
      <c r="CT35" s="634"/>
      <c r="CU35" s="634"/>
      <c r="CV35" s="634"/>
      <c r="CW35" s="634"/>
      <c r="CX35" s="634"/>
      <c r="CY35" s="635"/>
      <c r="CZ35" s="624">
        <v>2.7</v>
      </c>
      <c r="DA35" s="636"/>
      <c r="DB35" s="636"/>
      <c r="DC35" s="637"/>
      <c r="DD35" s="627">
        <v>29523271</v>
      </c>
      <c r="DE35" s="634"/>
      <c r="DF35" s="634"/>
      <c r="DG35" s="634"/>
      <c r="DH35" s="634"/>
      <c r="DI35" s="634"/>
      <c r="DJ35" s="634"/>
      <c r="DK35" s="635"/>
      <c r="DL35" s="627">
        <v>29523271</v>
      </c>
      <c r="DM35" s="634"/>
      <c r="DN35" s="634"/>
      <c r="DO35" s="634"/>
      <c r="DP35" s="634"/>
      <c r="DQ35" s="634"/>
      <c r="DR35" s="634"/>
      <c r="DS35" s="634"/>
      <c r="DT35" s="634"/>
      <c r="DU35" s="634"/>
      <c r="DV35" s="635"/>
      <c r="DW35" s="624">
        <v>5.3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7544054</v>
      </c>
      <c r="S36" s="622"/>
      <c r="T36" s="622"/>
      <c r="U36" s="622"/>
      <c r="V36" s="622"/>
      <c r="W36" s="622"/>
      <c r="X36" s="622"/>
      <c r="Y36" s="623"/>
      <c r="Z36" s="659">
        <v>0.6</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108522979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528697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71669724</v>
      </c>
      <c r="CS36" s="622"/>
      <c r="CT36" s="622"/>
      <c r="CU36" s="622"/>
      <c r="CV36" s="622"/>
      <c r="CW36" s="622"/>
      <c r="CX36" s="622"/>
      <c r="CY36" s="623"/>
      <c r="CZ36" s="624">
        <v>6</v>
      </c>
      <c r="DA36" s="636"/>
      <c r="DB36" s="636"/>
      <c r="DC36" s="637"/>
      <c r="DD36" s="627">
        <v>58684339</v>
      </c>
      <c r="DE36" s="622"/>
      <c r="DF36" s="622"/>
      <c r="DG36" s="622"/>
      <c r="DH36" s="622"/>
      <c r="DI36" s="622"/>
      <c r="DJ36" s="622"/>
      <c r="DK36" s="623"/>
      <c r="DL36" s="627">
        <v>44010832</v>
      </c>
      <c r="DM36" s="622"/>
      <c r="DN36" s="622"/>
      <c r="DO36" s="622"/>
      <c r="DP36" s="622"/>
      <c r="DQ36" s="622"/>
      <c r="DR36" s="622"/>
      <c r="DS36" s="622"/>
      <c r="DT36" s="622"/>
      <c r="DU36" s="622"/>
      <c r="DV36" s="623"/>
      <c r="DW36" s="624">
        <v>7.9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107011513</v>
      </c>
      <c r="S37" s="622"/>
      <c r="T37" s="622"/>
      <c r="U37" s="622"/>
      <c r="V37" s="622"/>
      <c r="W37" s="622"/>
      <c r="X37" s="622"/>
      <c r="Y37" s="623"/>
      <c r="Z37" s="659">
        <v>8.8000000000000007</v>
      </c>
      <c r="AA37" s="659"/>
      <c r="AB37" s="659"/>
      <c r="AC37" s="659"/>
      <c r="AD37" s="660">
        <v>139589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18093803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-3668084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159429</v>
      </c>
      <c r="CS37" s="634"/>
      <c r="CT37" s="634"/>
      <c r="CU37" s="634"/>
      <c r="CV37" s="634"/>
      <c r="CW37" s="634"/>
      <c r="CX37" s="634"/>
      <c r="CY37" s="635"/>
      <c r="CZ37" s="624">
        <v>0</v>
      </c>
      <c r="DA37" s="636"/>
      <c r="DB37" s="636"/>
      <c r="DC37" s="637"/>
      <c r="DD37" s="627">
        <v>159429</v>
      </c>
      <c r="DE37" s="634"/>
      <c r="DF37" s="634"/>
      <c r="DG37" s="634"/>
      <c r="DH37" s="634"/>
      <c r="DI37" s="634"/>
      <c r="DJ37" s="634"/>
      <c r="DK37" s="635"/>
      <c r="DL37" s="627">
        <v>159429</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90061000</v>
      </c>
      <c r="S38" s="622"/>
      <c r="T38" s="622"/>
      <c r="U38" s="622"/>
      <c r="V38" s="622"/>
      <c r="W38" s="622"/>
      <c r="X38" s="622"/>
      <c r="Y38" s="623"/>
      <c r="Z38" s="659">
        <v>7.4</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6821849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242711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78151503</v>
      </c>
      <c r="CS38" s="622"/>
      <c r="CT38" s="622"/>
      <c r="CU38" s="622"/>
      <c r="CV38" s="622"/>
      <c r="CW38" s="622"/>
      <c r="CX38" s="622"/>
      <c r="CY38" s="623"/>
      <c r="CZ38" s="624">
        <v>6.5</v>
      </c>
      <c r="DA38" s="636"/>
      <c r="DB38" s="636"/>
      <c r="DC38" s="637"/>
      <c r="DD38" s="627">
        <v>62916630</v>
      </c>
      <c r="DE38" s="622"/>
      <c r="DF38" s="622"/>
      <c r="DG38" s="622"/>
      <c r="DH38" s="622"/>
      <c r="DI38" s="622"/>
      <c r="DJ38" s="622"/>
      <c r="DK38" s="623"/>
      <c r="DL38" s="627">
        <v>62118828</v>
      </c>
      <c r="DM38" s="622"/>
      <c r="DN38" s="622"/>
      <c r="DO38" s="622"/>
      <c r="DP38" s="622"/>
      <c r="DQ38" s="622"/>
      <c r="DR38" s="622"/>
      <c r="DS38" s="622"/>
      <c r="DT38" s="622"/>
      <c r="DU38" s="622"/>
      <c r="DV38" s="623"/>
      <c r="DW38" s="624">
        <v>11.1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3007744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328638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19465606</v>
      </c>
      <c r="CS39" s="634"/>
      <c r="CT39" s="634"/>
      <c r="CU39" s="634"/>
      <c r="CV39" s="634"/>
      <c r="CW39" s="634"/>
      <c r="CX39" s="634"/>
      <c r="CY39" s="635"/>
      <c r="CZ39" s="624">
        <v>1.6</v>
      </c>
      <c r="DA39" s="636"/>
      <c r="DB39" s="636"/>
      <c r="DC39" s="637"/>
      <c r="DD39" s="627">
        <v>11723815</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25402000</v>
      </c>
      <c r="S40" s="622"/>
      <c r="T40" s="622"/>
      <c r="U40" s="622"/>
      <c r="V40" s="622"/>
      <c r="W40" s="622"/>
      <c r="X40" s="622"/>
      <c r="Y40" s="623"/>
      <c r="Z40" s="659">
        <v>2.1</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v>1637626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91482391</v>
      </c>
      <c r="CS40" s="622"/>
      <c r="CT40" s="622"/>
      <c r="CU40" s="622"/>
      <c r="CV40" s="622"/>
      <c r="CW40" s="622"/>
      <c r="CX40" s="622"/>
      <c r="CY40" s="623"/>
      <c r="CZ40" s="624">
        <v>7.6</v>
      </c>
      <c r="DA40" s="636"/>
      <c r="DB40" s="636"/>
      <c r="DC40" s="637"/>
      <c r="DD40" s="627">
        <v>526740</v>
      </c>
      <c r="DE40" s="622"/>
      <c r="DF40" s="622"/>
      <c r="DG40" s="622"/>
      <c r="DH40" s="622"/>
      <c r="DI40" s="622"/>
      <c r="DJ40" s="622"/>
      <c r="DK40" s="623"/>
      <c r="DL40" s="627">
        <v>526257</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1209468652</v>
      </c>
      <c r="S41" s="646"/>
      <c r="T41" s="646"/>
      <c r="U41" s="646"/>
      <c r="V41" s="646"/>
      <c r="W41" s="646"/>
      <c r="X41" s="646"/>
      <c r="Y41" s="649"/>
      <c r="Z41" s="650">
        <v>100</v>
      </c>
      <c r="AA41" s="650"/>
      <c r="AB41" s="650"/>
      <c r="AC41" s="650"/>
      <c r="AD41" s="651">
        <v>532516854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19085238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59876719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135662164</v>
      </c>
      <c r="CS42" s="634"/>
      <c r="CT42" s="634"/>
      <c r="CU42" s="634"/>
      <c r="CV42" s="634"/>
      <c r="CW42" s="634"/>
      <c r="CX42" s="634"/>
      <c r="CY42" s="635"/>
      <c r="CZ42" s="624">
        <v>11.3</v>
      </c>
      <c r="DA42" s="636"/>
      <c r="DB42" s="636"/>
      <c r="DC42" s="637"/>
      <c r="DD42" s="627">
        <v>48919367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1643754</v>
      </c>
      <c r="CS43" s="634"/>
      <c r="CT43" s="634"/>
      <c r="CU43" s="634"/>
      <c r="CV43" s="634"/>
      <c r="CW43" s="634"/>
      <c r="CX43" s="634"/>
      <c r="CY43" s="635"/>
      <c r="CZ43" s="624">
        <v>0.1</v>
      </c>
      <c r="DA43" s="636"/>
      <c r="DB43" s="636"/>
      <c r="DC43" s="637"/>
      <c r="DD43" s="627">
        <v>560977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135453214</v>
      </c>
      <c r="CS44" s="622"/>
      <c r="CT44" s="622"/>
      <c r="CU44" s="622"/>
      <c r="CV44" s="622"/>
      <c r="CW44" s="622"/>
      <c r="CX44" s="622"/>
      <c r="CY44" s="623"/>
      <c r="CZ44" s="624">
        <v>11.3</v>
      </c>
      <c r="DA44" s="625"/>
      <c r="DB44" s="625"/>
      <c r="DC44" s="626"/>
      <c r="DD44" s="627">
        <v>48735417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53665978</v>
      </c>
      <c r="CS45" s="634"/>
      <c r="CT45" s="634"/>
      <c r="CU45" s="634"/>
      <c r="CV45" s="634"/>
      <c r="CW45" s="634"/>
      <c r="CX45" s="634"/>
      <c r="CY45" s="635"/>
      <c r="CZ45" s="624">
        <v>4.5</v>
      </c>
      <c r="DA45" s="636"/>
      <c r="DB45" s="636"/>
      <c r="DC45" s="637"/>
      <c r="DD45" s="627">
        <v>3415574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80986238</v>
      </c>
      <c r="CS46" s="622"/>
      <c r="CT46" s="622"/>
      <c r="CU46" s="622"/>
      <c r="CV46" s="622"/>
      <c r="CW46" s="622"/>
      <c r="CX46" s="622"/>
      <c r="CY46" s="623"/>
      <c r="CZ46" s="624">
        <v>6.7</v>
      </c>
      <c r="DA46" s="625"/>
      <c r="DB46" s="625"/>
      <c r="DC46" s="626"/>
      <c r="DD46" s="627">
        <v>45262845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208950</v>
      </c>
      <c r="CS47" s="634"/>
      <c r="CT47" s="634"/>
      <c r="CU47" s="634"/>
      <c r="CV47" s="634"/>
      <c r="CW47" s="634"/>
      <c r="CX47" s="634"/>
      <c r="CY47" s="635"/>
      <c r="CZ47" s="624">
        <v>0</v>
      </c>
      <c r="DA47" s="636"/>
      <c r="DB47" s="636"/>
      <c r="DC47" s="637"/>
      <c r="DD47" s="627">
        <v>183950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1200091653</v>
      </c>
      <c r="CS49" s="606"/>
      <c r="CT49" s="606"/>
      <c r="CU49" s="606"/>
      <c r="CV49" s="606"/>
      <c r="CW49" s="606"/>
      <c r="CX49" s="606"/>
      <c r="CY49" s="607"/>
      <c r="CZ49" s="608">
        <v>100</v>
      </c>
      <c r="DA49" s="609"/>
      <c r="DB49" s="609"/>
      <c r="DC49" s="610"/>
      <c r="DD49" s="611">
        <v>659474129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qmfBnDRHrJf90dpD4sMhXGf2o+9JjSOsxAIqMKsy16Z5nxnl0WhWZDaiIXrNDHaiDFMOjoGuc4jP7/s2SSsow==" saltValue="SYhK30ZWpRmIfdpi+lnR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1210317</v>
      </c>
      <c r="R7" s="1103"/>
      <c r="S7" s="1103"/>
      <c r="T7" s="1103"/>
      <c r="U7" s="1103"/>
      <c r="V7" s="1103">
        <v>1201095</v>
      </c>
      <c r="W7" s="1103"/>
      <c r="X7" s="1103"/>
      <c r="Y7" s="1103"/>
      <c r="Z7" s="1103"/>
      <c r="AA7" s="1103">
        <v>9221</v>
      </c>
      <c r="AB7" s="1103"/>
      <c r="AC7" s="1103"/>
      <c r="AD7" s="1103"/>
      <c r="AE7" s="1104"/>
      <c r="AF7" s="1105">
        <v>6102</v>
      </c>
      <c r="AG7" s="1106"/>
      <c r="AH7" s="1106"/>
      <c r="AI7" s="1106"/>
      <c r="AJ7" s="1107"/>
      <c r="AK7" s="1108">
        <v>18893</v>
      </c>
      <c r="AL7" s="1109"/>
      <c r="AM7" s="1109"/>
      <c r="AN7" s="1109"/>
      <c r="AO7" s="1109"/>
      <c r="AP7" s="1109">
        <v>1447499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560</v>
      </c>
      <c r="BT7" s="1100"/>
      <c r="BU7" s="1100"/>
      <c r="BV7" s="1100"/>
      <c r="BW7" s="1100"/>
      <c r="BX7" s="1100"/>
      <c r="BY7" s="1100"/>
      <c r="BZ7" s="1100"/>
      <c r="CA7" s="1100"/>
      <c r="CB7" s="1100"/>
      <c r="CC7" s="1100"/>
      <c r="CD7" s="1100"/>
      <c r="CE7" s="1100"/>
      <c r="CF7" s="1100"/>
      <c r="CG7" s="1112"/>
      <c r="CH7" s="1096">
        <v>7</v>
      </c>
      <c r="CI7" s="1097"/>
      <c r="CJ7" s="1097"/>
      <c r="CK7" s="1097"/>
      <c r="CL7" s="1098"/>
      <c r="CM7" s="1096">
        <v>938</v>
      </c>
      <c r="CN7" s="1097"/>
      <c r="CO7" s="1097"/>
      <c r="CP7" s="1097"/>
      <c r="CQ7" s="1098"/>
      <c r="CR7" s="1096">
        <v>13</v>
      </c>
      <c r="CS7" s="1097"/>
      <c r="CT7" s="1097"/>
      <c r="CU7" s="1097"/>
      <c r="CV7" s="1098"/>
      <c r="CW7" s="1096" t="s">
        <v>509</v>
      </c>
      <c r="CX7" s="1097"/>
      <c r="CY7" s="1097"/>
      <c r="CZ7" s="1097"/>
      <c r="DA7" s="1098"/>
      <c r="DB7" s="1096" t="s">
        <v>509</v>
      </c>
      <c r="DC7" s="1097"/>
      <c r="DD7" s="1097"/>
      <c r="DE7" s="1097"/>
      <c r="DF7" s="1098"/>
      <c r="DG7" s="1096" t="s">
        <v>509</v>
      </c>
      <c r="DH7" s="1097"/>
      <c r="DI7" s="1097"/>
      <c r="DJ7" s="1097"/>
      <c r="DK7" s="1098"/>
      <c r="DL7" s="1096" t="s">
        <v>509</v>
      </c>
      <c r="DM7" s="1097"/>
      <c r="DN7" s="1097"/>
      <c r="DO7" s="1097"/>
      <c r="DP7" s="1098"/>
      <c r="DQ7" s="1096" t="s">
        <v>509</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524</v>
      </c>
      <c r="R8" s="1039"/>
      <c r="S8" s="1039"/>
      <c r="T8" s="1039"/>
      <c r="U8" s="1039"/>
      <c r="V8" s="1039">
        <v>524</v>
      </c>
      <c r="W8" s="1039"/>
      <c r="X8" s="1039"/>
      <c r="Y8" s="1039"/>
      <c r="Z8" s="1039"/>
      <c r="AA8" s="1039" t="s">
        <v>556</v>
      </c>
      <c r="AB8" s="1039"/>
      <c r="AC8" s="1039"/>
      <c r="AD8" s="1039"/>
      <c r="AE8" s="1040"/>
      <c r="AF8" s="1035" t="s">
        <v>121</v>
      </c>
      <c r="AG8" s="1036"/>
      <c r="AH8" s="1036"/>
      <c r="AI8" s="1036"/>
      <c r="AJ8" s="1037"/>
      <c r="AK8" s="1080">
        <v>356</v>
      </c>
      <c r="AL8" s="1081"/>
      <c r="AM8" s="1081"/>
      <c r="AN8" s="1081"/>
      <c r="AO8" s="1081"/>
      <c r="AP8" s="1081" t="s">
        <v>556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32</v>
      </c>
      <c r="CI8" s="990"/>
      <c r="CJ8" s="990"/>
      <c r="CK8" s="990"/>
      <c r="CL8" s="991"/>
      <c r="CM8" s="989">
        <v>435</v>
      </c>
      <c r="CN8" s="990"/>
      <c r="CO8" s="990"/>
      <c r="CP8" s="990"/>
      <c r="CQ8" s="991"/>
      <c r="CR8" s="989">
        <v>5</v>
      </c>
      <c r="CS8" s="990"/>
      <c r="CT8" s="990"/>
      <c r="CU8" s="990"/>
      <c r="CV8" s="991"/>
      <c r="CW8" s="989" t="s">
        <v>509</v>
      </c>
      <c r="CX8" s="990"/>
      <c r="CY8" s="990"/>
      <c r="CZ8" s="990"/>
      <c r="DA8" s="991"/>
      <c r="DB8" s="989" t="s">
        <v>509</v>
      </c>
      <c r="DC8" s="990"/>
      <c r="DD8" s="990"/>
      <c r="DE8" s="990"/>
      <c r="DF8" s="991"/>
      <c r="DG8" s="989" t="s">
        <v>509</v>
      </c>
      <c r="DH8" s="990"/>
      <c r="DI8" s="990"/>
      <c r="DJ8" s="990"/>
      <c r="DK8" s="991"/>
      <c r="DL8" s="989" t="s">
        <v>509</v>
      </c>
      <c r="DM8" s="990"/>
      <c r="DN8" s="990"/>
      <c r="DO8" s="990"/>
      <c r="DP8" s="991"/>
      <c r="DQ8" s="989" t="s">
        <v>509</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162</v>
      </c>
      <c r="R9" s="1039"/>
      <c r="S9" s="1039"/>
      <c r="T9" s="1039"/>
      <c r="U9" s="1039"/>
      <c r="V9" s="1039">
        <v>119</v>
      </c>
      <c r="W9" s="1039"/>
      <c r="X9" s="1039"/>
      <c r="Y9" s="1039"/>
      <c r="Z9" s="1039"/>
      <c r="AA9" s="1039">
        <v>43</v>
      </c>
      <c r="AB9" s="1039"/>
      <c r="AC9" s="1039"/>
      <c r="AD9" s="1039"/>
      <c r="AE9" s="1040"/>
      <c r="AF9" s="1035">
        <v>36</v>
      </c>
      <c r="AG9" s="1036"/>
      <c r="AH9" s="1036"/>
      <c r="AI9" s="1036"/>
      <c r="AJ9" s="1037"/>
      <c r="AK9" s="1080" t="s">
        <v>556</v>
      </c>
      <c r="AL9" s="1081"/>
      <c r="AM9" s="1081"/>
      <c r="AN9" s="1081"/>
      <c r="AO9" s="1081"/>
      <c r="AP9" s="1081">
        <v>390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136</v>
      </c>
      <c r="CI9" s="990"/>
      <c r="CJ9" s="990"/>
      <c r="CK9" s="990"/>
      <c r="CL9" s="991"/>
      <c r="CM9" s="989">
        <v>1072</v>
      </c>
      <c r="CN9" s="990"/>
      <c r="CO9" s="990"/>
      <c r="CP9" s="990"/>
      <c r="CQ9" s="991"/>
      <c r="CR9" s="989">
        <v>5</v>
      </c>
      <c r="CS9" s="990"/>
      <c r="CT9" s="990"/>
      <c r="CU9" s="990"/>
      <c r="CV9" s="991"/>
      <c r="CW9" s="989" t="s">
        <v>509</v>
      </c>
      <c r="CX9" s="990"/>
      <c r="CY9" s="990"/>
      <c r="CZ9" s="990"/>
      <c r="DA9" s="991"/>
      <c r="DB9" s="989" t="s">
        <v>509</v>
      </c>
      <c r="DC9" s="990"/>
      <c r="DD9" s="990"/>
      <c r="DE9" s="990"/>
      <c r="DF9" s="991"/>
      <c r="DG9" s="989" t="s">
        <v>509</v>
      </c>
      <c r="DH9" s="990"/>
      <c r="DI9" s="990"/>
      <c r="DJ9" s="990"/>
      <c r="DK9" s="991"/>
      <c r="DL9" s="989" t="s">
        <v>509</v>
      </c>
      <c r="DM9" s="990"/>
      <c r="DN9" s="990"/>
      <c r="DO9" s="990"/>
      <c r="DP9" s="991"/>
      <c r="DQ9" s="989" t="s">
        <v>509</v>
      </c>
      <c r="DR9" s="990"/>
      <c r="DS9" s="990"/>
      <c r="DT9" s="990"/>
      <c r="DU9" s="991"/>
      <c r="DV9" s="992"/>
      <c r="DW9" s="993"/>
      <c r="DX9" s="993"/>
      <c r="DY9" s="993"/>
      <c r="DZ9" s="994"/>
      <c r="EA9" s="234"/>
    </row>
    <row r="10" spans="1:131" s="235" customFormat="1" ht="26.25" customHeight="1" x14ac:dyDescent="0.15">
      <c r="A10" s="238">
        <v>4</v>
      </c>
      <c r="B10" s="1030" t="s">
        <v>377</v>
      </c>
      <c r="C10" s="1031"/>
      <c r="D10" s="1031"/>
      <c r="E10" s="1031"/>
      <c r="F10" s="1031"/>
      <c r="G10" s="1031"/>
      <c r="H10" s="1031"/>
      <c r="I10" s="1031"/>
      <c r="J10" s="1031"/>
      <c r="K10" s="1031"/>
      <c r="L10" s="1031"/>
      <c r="M10" s="1031"/>
      <c r="N10" s="1031"/>
      <c r="O10" s="1031"/>
      <c r="P10" s="1032"/>
      <c r="Q10" s="1038">
        <v>2255</v>
      </c>
      <c r="R10" s="1039"/>
      <c r="S10" s="1039"/>
      <c r="T10" s="1039"/>
      <c r="U10" s="1039"/>
      <c r="V10" s="1039">
        <v>2142</v>
      </c>
      <c r="W10" s="1039"/>
      <c r="X10" s="1039"/>
      <c r="Y10" s="1039"/>
      <c r="Z10" s="1039"/>
      <c r="AA10" s="1039">
        <v>113</v>
      </c>
      <c r="AB10" s="1039"/>
      <c r="AC10" s="1039"/>
      <c r="AD10" s="1039"/>
      <c r="AE10" s="1040"/>
      <c r="AF10" s="1035">
        <v>113</v>
      </c>
      <c r="AG10" s="1036"/>
      <c r="AH10" s="1036"/>
      <c r="AI10" s="1036"/>
      <c r="AJ10" s="1037"/>
      <c r="AK10" s="1080" t="s">
        <v>556</v>
      </c>
      <c r="AL10" s="1081"/>
      <c r="AM10" s="1081"/>
      <c r="AN10" s="1081"/>
      <c r="AO10" s="1081"/>
      <c r="AP10" s="1081" t="s">
        <v>556</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563</v>
      </c>
      <c r="BT10" s="993"/>
      <c r="BU10" s="993"/>
      <c r="BV10" s="993"/>
      <c r="BW10" s="993"/>
      <c r="BX10" s="993"/>
      <c r="BY10" s="993"/>
      <c r="BZ10" s="993"/>
      <c r="CA10" s="993"/>
      <c r="CB10" s="993"/>
      <c r="CC10" s="993"/>
      <c r="CD10" s="993"/>
      <c r="CE10" s="993"/>
      <c r="CF10" s="993"/>
      <c r="CG10" s="1014"/>
      <c r="CH10" s="989">
        <v>-8</v>
      </c>
      <c r="CI10" s="990"/>
      <c r="CJ10" s="990"/>
      <c r="CK10" s="990"/>
      <c r="CL10" s="991"/>
      <c r="CM10" s="989">
        <v>1052</v>
      </c>
      <c r="CN10" s="990"/>
      <c r="CO10" s="990"/>
      <c r="CP10" s="990"/>
      <c r="CQ10" s="991"/>
      <c r="CR10" s="989">
        <v>3</v>
      </c>
      <c r="CS10" s="990"/>
      <c r="CT10" s="990"/>
      <c r="CU10" s="990"/>
      <c r="CV10" s="991"/>
      <c r="CW10" s="989" t="s">
        <v>509</v>
      </c>
      <c r="CX10" s="990"/>
      <c r="CY10" s="990"/>
      <c r="CZ10" s="990"/>
      <c r="DA10" s="991"/>
      <c r="DB10" s="989" t="s">
        <v>509</v>
      </c>
      <c r="DC10" s="990"/>
      <c r="DD10" s="990"/>
      <c r="DE10" s="990"/>
      <c r="DF10" s="991"/>
      <c r="DG10" s="989" t="s">
        <v>509</v>
      </c>
      <c r="DH10" s="990"/>
      <c r="DI10" s="990"/>
      <c r="DJ10" s="990"/>
      <c r="DK10" s="991"/>
      <c r="DL10" s="989" t="s">
        <v>509</v>
      </c>
      <c r="DM10" s="990"/>
      <c r="DN10" s="990"/>
      <c r="DO10" s="990"/>
      <c r="DP10" s="991"/>
      <c r="DQ10" s="989" t="s">
        <v>509</v>
      </c>
      <c r="DR10" s="990"/>
      <c r="DS10" s="990"/>
      <c r="DT10" s="990"/>
      <c r="DU10" s="991"/>
      <c r="DV10" s="992"/>
      <c r="DW10" s="993"/>
      <c r="DX10" s="993"/>
      <c r="DY10" s="993"/>
      <c r="DZ10" s="994"/>
      <c r="EA10" s="234"/>
    </row>
    <row r="11" spans="1:131" s="235" customFormat="1" ht="26.25" customHeight="1" x14ac:dyDescent="0.15">
      <c r="A11" s="238">
        <v>5</v>
      </c>
      <c r="B11" s="1030" t="s">
        <v>378</v>
      </c>
      <c r="C11" s="1031"/>
      <c r="D11" s="1031"/>
      <c r="E11" s="1031"/>
      <c r="F11" s="1031"/>
      <c r="G11" s="1031"/>
      <c r="H11" s="1031"/>
      <c r="I11" s="1031"/>
      <c r="J11" s="1031"/>
      <c r="K11" s="1031"/>
      <c r="L11" s="1031"/>
      <c r="M11" s="1031"/>
      <c r="N11" s="1031"/>
      <c r="O11" s="1031"/>
      <c r="P11" s="1032"/>
      <c r="Q11" s="1038">
        <v>368472</v>
      </c>
      <c r="R11" s="1039"/>
      <c r="S11" s="1039"/>
      <c r="T11" s="1039"/>
      <c r="U11" s="1039"/>
      <c r="V11" s="1039">
        <v>368472</v>
      </c>
      <c r="W11" s="1039"/>
      <c r="X11" s="1039"/>
      <c r="Y11" s="1039"/>
      <c r="Z11" s="1039"/>
      <c r="AA11" s="1039" t="s">
        <v>556</v>
      </c>
      <c r="AB11" s="1039"/>
      <c r="AC11" s="1039"/>
      <c r="AD11" s="1039"/>
      <c r="AE11" s="1040"/>
      <c r="AF11" s="1035" t="s">
        <v>121</v>
      </c>
      <c r="AG11" s="1036"/>
      <c r="AH11" s="1036"/>
      <c r="AI11" s="1036"/>
      <c r="AJ11" s="1037"/>
      <c r="AK11" s="1080">
        <v>194785</v>
      </c>
      <c r="AL11" s="1081"/>
      <c r="AM11" s="1081"/>
      <c r="AN11" s="1081"/>
      <c r="AO11" s="1081"/>
      <c r="AP11" s="1081" t="s">
        <v>556</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564</v>
      </c>
      <c r="BT11" s="993"/>
      <c r="BU11" s="993"/>
      <c r="BV11" s="993"/>
      <c r="BW11" s="993"/>
      <c r="BX11" s="993"/>
      <c r="BY11" s="993"/>
      <c r="BZ11" s="993"/>
      <c r="CA11" s="993"/>
      <c r="CB11" s="993"/>
      <c r="CC11" s="993"/>
      <c r="CD11" s="993"/>
      <c r="CE11" s="993"/>
      <c r="CF11" s="993"/>
      <c r="CG11" s="1014"/>
      <c r="CH11" s="989">
        <v>-46</v>
      </c>
      <c r="CI11" s="990"/>
      <c r="CJ11" s="990"/>
      <c r="CK11" s="990"/>
      <c r="CL11" s="991"/>
      <c r="CM11" s="989">
        <v>1094</v>
      </c>
      <c r="CN11" s="990"/>
      <c r="CO11" s="990"/>
      <c r="CP11" s="990"/>
      <c r="CQ11" s="991"/>
      <c r="CR11" s="989">
        <v>30</v>
      </c>
      <c r="CS11" s="990"/>
      <c r="CT11" s="990"/>
      <c r="CU11" s="990"/>
      <c r="CV11" s="991"/>
      <c r="CW11" s="989" t="s">
        <v>509</v>
      </c>
      <c r="CX11" s="990"/>
      <c r="CY11" s="990"/>
      <c r="CZ11" s="990"/>
      <c r="DA11" s="991"/>
      <c r="DB11" s="989" t="s">
        <v>509</v>
      </c>
      <c r="DC11" s="990"/>
      <c r="DD11" s="990"/>
      <c r="DE11" s="990"/>
      <c r="DF11" s="991"/>
      <c r="DG11" s="989" t="s">
        <v>509</v>
      </c>
      <c r="DH11" s="990"/>
      <c r="DI11" s="990"/>
      <c r="DJ11" s="990"/>
      <c r="DK11" s="991"/>
      <c r="DL11" s="989" t="s">
        <v>509</v>
      </c>
      <c r="DM11" s="990"/>
      <c r="DN11" s="990"/>
      <c r="DO11" s="990"/>
      <c r="DP11" s="991"/>
      <c r="DQ11" s="989" t="s">
        <v>509</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565</v>
      </c>
      <c r="BT12" s="993"/>
      <c r="BU12" s="993"/>
      <c r="BV12" s="993"/>
      <c r="BW12" s="993"/>
      <c r="BX12" s="993"/>
      <c r="BY12" s="993"/>
      <c r="BZ12" s="993"/>
      <c r="CA12" s="993"/>
      <c r="CB12" s="993"/>
      <c r="CC12" s="993"/>
      <c r="CD12" s="993"/>
      <c r="CE12" s="993"/>
      <c r="CF12" s="993"/>
      <c r="CG12" s="1014"/>
      <c r="CH12" s="989">
        <v>16</v>
      </c>
      <c r="CI12" s="990"/>
      <c r="CJ12" s="990"/>
      <c r="CK12" s="990"/>
      <c r="CL12" s="991"/>
      <c r="CM12" s="989">
        <v>305</v>
      </c>
      <c r="CN12" s="990"/>
      <c r="CO12" s="990"/>
      <c r="CP12" s="990"/>
      <c r="CQ12" s="991"/>
      <c r="CR12" s="989">
        <v>10</v>
      </c>
      <c r="CS12" s="990"/>
      <c r="CT12" s="990"/>
      <c r="CU12" s="990"/>
      <c r="CV12" s="991"/>
      <c r="CW12" s="989" t="s">
        <v>509</v>
      </c>
      <c r="CX12" s="990"/>
      <c r="CY12" s="990"/>
      <c r="CZ12" s="990"/>
      <c r="DA12" s="991"/>
      <c r="DB12" s="989" t="s">
        <v>509</v>
      </c>
      <c r="DC12" s="990"/>
      <c r="DD12" s="990"/>
      <c r="DE12" s="990"/>
      <c r="DF12" s="991"/>
      <c r="DG12" s="989" t="s">
        <v>509</v>
      </c>
      <c r="DH12" s="990"/>
      <c r="DI12" s="990"/>
      <c r="DJ12" s="990"/>
      <c r="DK12" s="991"/>
      <c r="DL12" s="989" t="s">
        <v>509</v>
      </c>
      <c r="DM12" s="990"/>
      <c r="DN12" s="990"/>
      <c r="DO12" s="990"/>
      <c r="DP12" s="991"/>
      <c r="DQ12" s="989" t="s">
        <v>509</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566</v>
      </c>
      <c r="BT13" s="993"/>
      <c r="BU13" s="993"/>
      <c r="BV13" s="993"/>
      <c r="BW13" s="993"/>
      <c r="BX13" s="993"/>
      <c r="BY13" s="993"/>
      <c r="BZ13" s="993"/>
      <c r="CA13" s="993"/>
      <c r="CB13" s="993"/>
      <c r="CC13" s="993"/>
      <c r="CD13" s="993"/>
      <c r="CE13" s="993"/>
      <c r="CF13" s="993"/>
      <c r="CG13" s="1014"/>
      <c r="CH13" s="989">
        <v>-15</v>
      </c>
      <c r="CI13" s="990"/>
      <c r="CJ13" s="990"/>
      <c r="CK13" s="990"/>
      <c r="CL13" s="991"/>
      <c r="CM13" s="989">
        <v>1512</v>
      </c>
      <c r="CN13" s="990"/>
      <c r="CO13" s="990"/>
      <c r="CP13" s="990"/>
      <c r="CQ13" s="991"/>
      <c r="CR13" s="989">
        <v>5</v>
      </c>
      <c r="CS13" s="990"/>
      <c r="CT13" s="990"/>
      <c r="CU13" s="990"/>
      <c r="CV13" s="991"/>
      <c r="CW13" s="989">
        <v>112</v>
      </c>
      <c r="CX13" s="990"/>
      <c r="CY13" s="990"/>
      <c r="CZ13" s="990"/>
      <c r="DA13" s="991"/>
      <c r="DB13" s="989" t="s">
        <v>509</v>
      </c>
      <c r="DC13" s="990"/>
      <c r="DD13" s="990"/>
      <c r="DE13" s="990"/>
      <c r="DF13" s="991"/>
      <c r="DG13" s="989" t="s">
        <v>509</v>
      </c>
      <c r="DH13" s="990"/>
      <c r="DI13" s="990"/>
      <c r="DJ13" s="990"/>
      <c r="DK13" s="991"/>
      <c r="DL13" s="989" t="s">
        <v>509</v>
      </c>
      <c r="DM13" s="990"/>
      <c r="DN13" s="990"/>
      <c r="DO13" s="990"/>
      <c r="DP13" s="991"/>
      <c r="DQ13" s="989" t="s">
        <v>509</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567</v>
      </c>
      <c r="BT14" s="993"/>
      <c r="BU14" s="993"/>
      <c r="BV14" s="993"/>
      <c r="BW14" s="993"/>
      <c r="BX14" s="993"/>
      <c r="BY14" s="993"/>
      <c r="BZ14" s="993"/>
      <c r="CA14" s="993"/>
      <c r="CB14" s="993"/>
      <c r="CC14" s="993"/>
      <c r="CD14" s="993"/>
      <c r="CE14" s="993"/>
      <c r="CF14" s="993"/>
      <c r="CG14" s="1014"/>
      <c r="CH14" s="989">
        <v>-17</v>
      </c>
      <c r="CI14" s="990"/>
      <c r="CJ14" s="990"/>
      <c r="CK14" s="990"/>
      <c r="CL14" s="991"/>
      <c r="CM14" s="989">
        <v>657</v>
      </c>
      <c r="CN14" s="990"/>
      <c r="CO14" s="990"/>
      <c r="CP14" s="990"/>
      <c r="CQ14" s="991"/>
      <c r="CR14" s="989">
        <v>10</v>
      </c>
      <c r="CS14" s="990"/>
      <c r="CT14" s="990"/>
      <c r="CU14" s="990"/>
      <c r="CV14" s="991"/>
      <c r="CW14" s="989">
        <v>2</v>
      </c>
      <c r="CX14" s="990"/>
      <c r="CY14" s="990"/>
      <c r="CZ14" s="990"/>
      <c r="DA14" s="991"/>
      <c r="DB14" s="989" t="s">
        <v>509</v>
      </c>
      <c r="DC14" s="990"/>
      <c r="DD14" s="990"/>
      <c r="DE14" s="990"/>
      <c r="DF14" s="991"/>
      <c r="DG14" s="989" t="s">
        <v>509</v>
      </c>
      <c r="DH14" s="990"/>
      <c r="DI14" s="990"/>
      <c r="DJ14" s="990"/>
      <c r="DK14" s="991"/>
      <c r="DL14" s="989" t="s">
        <v>509</v>
      </c>
      <c r="DM14" s="990"/>
      <c r="DN14" s="990"/>
      <c r="DO14" s="990"/>
      <c r="DP14" s="991"/>
      <c r="DQ14" s="989" t="s">
        <v>509</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568</v>
      </c>
      <c r="BT15" s="993"/>
      <c r="BU15" s="993"/>
      <c r="BV15" s="993"/>
      <c r="BW15" s="993"/>
      <c r="BX15" s="993"/>
      <c r="BY15" s="993"/>
      <c r="BZ15" s="993"/>
      <c r="CA15" s="993"/>
      <c r="CB15" s="993"/>
      <c r="CC15" s="993"/>
      <c r="CD15" s="993"/>
      <c r="CE15" s="993"/>
      <c r="CF15" s="993"/>
      <c r="CG15" s="1014"/>
      <c r="CH15" s="989">
        <v>39</v>
      </c>
      <c r="CI15" s="990"/>
      <c r="CJ15" s="990"/>
      <c r="CK15" s="990"/>
      <c r="CL15" s="991"/>
      <c r="CM15" s="989">
        <v>142</v>
      </c>
      <c r="CN15" s="990"/>
      <c r="CO15" s="990"/>
      <c r="CP15" s="990"/>
      <c r="CQ15" s="991"/>
      <c r="CR15" s="989">
        <v>15</v>
      </c>
      <c r="CS15" s="990"/>
      <c r="CT15" s="990"/>
      <c r="CU15" s="990"/>
      <c r="CV15" s="991"/>
      <c r="CW15" s="989">
        <v>63</v>
      </c>
      <c r="CX15" s="990"/>
      <c r="CY15" s="990"/>
      <c r="CZ15" s="990"/>
      <c r="DA15" s="991"/>
      <c r="DB15" s="989">
        <v>129</v>
      </c>
      <c r="DC15" s="990"/>
      <c r="DD15" s="990"/>
      <c r="DE15" s="990"/>
      <c r="DF15" s="991"/>
      <c r="DG15" s="989" t="s">
        <v>509</v>
      </c>
      <c r="DH15" s="990"/>
      <c r="DI15" s="990"/>
      <c r="DJ15" s="990"/>
      <c r="DK15" s="991"/>
      <c r="DL15" s="989" t="s">
        <v>509</v>
      </c>
      <c r="DM15" s="990"/>
      <c r="DN15" s="990"/>
      <c r="DO15" s="990"/>
      <c r="DP15" s="991"/>
      <c r="DQ15" s="989" t="s">
        <v>509</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569</v>
      </c>
      <c r="BT16" s="993"/>
      <c r="BU16" s="993"/>
      <c r="BV16" s="993"/>
      <c r="BW16" s="993"/>
      <c r="BX16" s="993"/>
      <c r="BY16" s="993"/>
      <c r="BZ16" s="993"/>
      <c r="CA16" s="993"/>
      <c r="CB16" s="993"/>
      <c r="CC16" s="993"/>
      <c r="CD16" s="993"/>
      <c r="CE16" s="993"/>
      <c r="CF16" s="993"/>
      <c r="CG16" s="1014"/>
      <c r="CH16" s="989">
        <v>44</v>
      </c>
      <c r="CI16" s="990"/>
      <c r="CJ16" s="990"/>
      <c r="CK16" s="990"/>
      <c r="CL16" s="991"/>
      <c r="CM16" s="989">
        <v>1957</v>
      </c>
      <c r="CN16" s="990"/>
      <c r="CO16" s="990"/>
      <c r="CP16" s="990"/>
      <c r="CQ16" s="991"/>
      <c r="CR16" s="989">
        <v>41</v>
      </c>
      <c r="CS16" s="990"/>
      <c r="CT16" s="990"/>
      <c r="CU16" s="990"/>
      <c r="CV16" s="991"/>
      <c r="CW16" s="989">
        <v>53</v>
      </c>
      <c r="CX16" s="990"/>
      <c r="CY16" s="990"/>
      <c r="CZ16" s="990"/>
      <c r="DA16" s="991"/>
      <c r="DB16" s="989" t="s">
        <v>509</v>
      </c>
      <c r="DC16" s="990"/>
      <c r="DD16" s="990"/>
      <c r="DE16" s="990"/>
      <c r="DF16" s="991"/>
      <c r="DG16" s="989" t="s">
        <v>509</v>
      </c>
      <c r="DH16" s="990"/>
      <c r="DI16" s="990"/>
      <c r="DJ16" s="990"/>
      <c r="DK16" s="991"/>
      <c r="DL16" s="989" t="s">
        <v>509</v>
      </c>
      <c r="DM16" s="990"/>
      <c r="DN16" s="990"/>
      <c r="DO16" s="990"/>
      <c r="DP16" s="991"/>
      <c r="DQ16" s="989" t="s">
        <v>509</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570</v>
      </c>
      <c r="BT17" s="993"/>
      <c r="BU17" s="993"/>
      <c r="BV17" s="993"/>
      <c r="BW17" s="993"/>
      <c r="BX17" s="993"/>
      <c r="BY17" s="993"/>
      <c r="BZ17" s="993"/>
      <c r="CA17" s="993"/>
      <c r="CB17" s="993"/>
      <c r="CC17" s="993"/>
      <c r="CD17" s="993"/>
      <c r="CE17" s="993"/>
      <c r="CF17" s="993"/>
      <c r="CG17" s="1014"/>
      <c r="CH17" s="989">
        <v>14</v>
      </c>
      <c r="CI17" s="990"/>
      <c r="CJ17" s="990"/>
      <c r="CK17" s="990"/>
      <c r="CL17" s="991"/>
      <c r="CM17" s="989">
        <v>246</v>
      </c>
      <c r="CN17" s="990"/>
      <c r="CO17" s="990"/>
      <c r="CP17" s="990"/>
      <c r="CQ17" s="991"/>
      <c r="CR17" s="989">
        <v>15</v>
      </c>
      <c r="CS17" s="990"/>
      <c r="CT17" s="990"/>
      <c r="CU17" s="990"/>
      <c r="CV17" s="991"/>
      <c r="CW17" s="989">
        <v>533</v>
      </c>
      <c r="CX17" s="990"/>
      <c r="CY17" s="990"/>
      <c r="CZ17" s="990"/>
      <c r="DA17" s="991"/>
      <c r="DB17" s="989" t="s">
        <v>509</v>
      </c>
      <c r="DC17" s="990"/>
      <c r="DD17" s="990"/>
      <c r="DE17" s="990"/>
      <c r="DF17" s="991"/>
      <c r="DG17" s="989" t="s">
        <v>509</v>
      </c>
      <c r="DH17" s="990"/>
      <c r="DI17" s="990"/>
      <c r="DJ17" s="990"/>
      <c r="DK17" s="991"/>
      <c r="DL17" s="989" t="s">
        <v>509</v>
      </c>
      <c r="DM17" s="990"/>
      <c r="DN17" s="990"/>
      <c r="DO17" s="990"/>
      <c r="DP17" s="991"/>
      <c r="DQ17" s="989" t="s">
        <v>509</v>
      </c>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571</v>
      </c>
      <c r="BT18" s="993" t="s">
        <v>571</v>
      </c>
      <c r="BU18" s="993" t="s">
        <v>571</v>
      </c>
      <c r="BV18" s="993" t="s">
        <v>571</v>
      </c>
      <c r="BW18" s="993" t="s">
        <v>571</v>
      </c>
      <c r="BX18" s="993" t="s">
        <v>571</v>
      </c>
      <c r="BY18" s="993" t="s">
        <v>571</v>
      </c>
      <c r="BZ18" s="993" t="s">
        <v>571</v>
      </c>
      <c r="CA18" s="993" t="s">
        <v>571</v>
      </c>
      <c r="CB18" s="993" t="s">
        <v>571</v>
      </c>
      <c r="CC18" s="993" t="s">
        <v>571</v>
      </c>
      <c r="CD18" s="993" t="s">
        <v>571</v>
      </c>
      <c r="CE18" s="993" t="s">
        <v>571</v>
      </c>
      <c r="CF18" s="993" t="s">
        <v>571</v>
      </c>
      <c r="CG18" s="1014" t="s">
        <v>571</v>
      </c>
      <c r="CH18" s="989">
        <v>32</v>
      </c>
      <c r="CI18" s="990"/>
      <c r="CJ18" s="990"/>
      <c r="CK18" s="990"/>
      <c r="CL18" s="991"/>
      <c r="CM18" s="989">
        <v>529</v>
      </c>
      <c r="CN18" s="990"/>
      <c r="CO18" s="990"/>
      <c r="CP18" s="990"/>
      <c r="CQ18" s="991"/>
      <c r="CR18" s="989">
        <v>8</v>
      </c>
      <c r="CS18" s="990"/>
      <c r="CT18" s="990"/>
      <c r="CU18" s="990"/>
      <c r="CV18" s="991"/>
      <c r="CW18" s="989">
        <v>470</v>
      </c>
      <c r="CX18" s="990"/>
      <c r="CY18" s="990"/>
      <c r="CZ18" s="990"/>
      <c r="DA18" s="991"/>
      <c r="DB18" s="989" t="s">
        <v>509</v>
      </c>
      <c r="DC18" s="990"/>
      <c r="DD18" s="990"/>
      <c r="DE18" s="990"/>
      <c r="DF18" s="991"/>
      <c r="DG18" s="989" t="s">
        <v>509</v>
      </c>
      <c r="DH18" s="990"/>
      <c r="DI18" s="990"/>
      <c r="DJ18" s="990"/>
      <c r="DK18" s="991"/>
      <c r="DL18" s="989" t="s">
        <v>509</v>
      </c>
      <c r="DM18" s="990"/>
      <c r="DN18" s="990"/>
      <c r="DO18" s="990"/>
      <c r="DP18" s="991"/>
      <c r="DQ18" s="989" t="s">
        <v>509</v>
      </c>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572</v>
      </c>
      <c r="BT19" s="993" t="s">
        <v>572</v>
      </c>
      <c r="BU19" s="993" t="s">
        <v>572</v>
      </c>
      <c r="BV19" s="993" t="s">
        <v>572</v>
      </c>
      <c r="BW19" s="993" t="s">
        <v>572</v>
      </c>
      <c r="BX19" s="993" t="s">
        <v>572</v>
      </c>
      <c r="BY19" s="993" t="s">
        <v>572</v>
      </c>
      <c r="BZ19" s="993" t="s">
        <v>572</v>
      </c>
      <c r="CA19" s="993" t="s">
        <v>572</v>
      </c>
      <c r="CB19" s="993" t="s">
        <v>572</v>
      </c>
      <c r="CC19" s="993" t="s">
        <v>572</v>
      </c>
      <c r="CD19" s="993" t="s">
        <v>572</v>
      </c>
      <c r="CE19" s="993" t="s">
        <v>572</v>
      </c>
      <c r="CF19" s="993" t="s">
        <v>572</v>
      </c>
      <c r="CG19" s="1014" t="s">
        <v>572</v>
      </c>
      <c r="CH19" s="989">
        <v>212</v>
      </c>
      <c r="CI19" s="990"/>
      <c r="CJ19" s="990"/>
      <c r="CK19" s="990"/>
      <c r="CL19" s="991"/>
      <c r="CM19" s="989">
        <v>2777</v>
      </c>
      <c r="CN19" s="990"/>
      <c r="CO19" s="990"/>
      <c r="CP19" s="990"/>
      <c r="CQ19" s="991"/>
      <c r="CR19" s="989">
        <v>20</v>
      </c>
      <c r="CS19" s="990"/>
      <c r="CT19" s="990"/>
      <c r="CU19" s="990"/>
      <c r="CV19" s="991"/>
      <c r="CW19" s="989" t="s">
        <v>509</v>
      </c>
      <c r="CX19" s="990"/>
      <c r="CY19" s="990"/>
      <c r="CZ19" s="990"/>
      <c r="DA19" s="991"/>
      <c r="DB19" s="989" t="s">
        <v>509</v>
      </c>
      <c r="DC19" s="990"/>
      <c r="DD19" s="990"/>
      <c r="DE19" s="990"/>
      <c r="DF19" s="991"/>
      <c r="DG19" s="989" t="s">
        <v>509</v>
      </c>
      <c r="DH19" s="990"/>
      <c r="DI19" s="990"/>
      <c r="DJ19" s="990"/>
      <c r="DK19" s="991"/>
      <c r="DL19" s="989" t="s">
        <v>509</v>
      </c>
      <c r="DM19" s="990"/>
      <c r="DN19" s="990"/>
      <c r="DO19" s="990"/>
      <c r="DP19" s="991"/>
      <c r="DQ19" s="989" t="s">
        <v>509</v>
      </c>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573</v>
      </c>
      <c r="BT20" s="993" t="s">
        <v>573</v>
      </c>
      <c r="BU20" s="993" t="s">
        <v>573</v>
      </c>
      <c r="BV20" s="993" t="s">
        <v>573</v>
      </c>
      <c r="BW20" s="993" t="s">
        <v>573</v>
      </c>
      <c r="BX20" s="993" t="s">
        <v>573</v>
      </c>
      <c r="BY20" s="993" t="s">
        <v>573</v>
      </c>
      <c r="BZ20" s="993" t="s">
        <v>573</v>
      </c>
      <c r="CA20" s="993" t="s">
        <v>573</v>
      </c>
      <c r="CB20" s="993" t="s">
        <v>573</v>
      </c>
      <c r="CC20" s="993" t="s">
        <v>573</v>
      </c>
      <c r="CD20" s="993" t="s">
        <v>573</v>
      </c>
      <c r="CE20" s="993" t="s">
        <v>573</v>
      </c>
      <c r="CF20" s="993" t="s">
        <v>573</v>
      </c>
      <c r="CG20" s="1014" t="s">
        <v>573</v>
      </c>
      <c r="CH20" s="989">
        <v>4</v>
      </c>
      <c r="CI20" s="990"/>
      <c r="CJ20" s="990"/>
      <c r="CK20" s="990"/>
      <c r="CL20" s="991"/>
      <c r="CM20" s="989">
        <v>1547</v>
      </c>
      <c r="CN20" s="990"/>
      <c r="CO20" s="990"/>
      <c r="CP20" s="990"/>
      <c r="CQ20" s="991"/>
      <c r="CR20" s="989">
        <v>400</v>
      </c>
      <c r="CS20" s="990"/>
      <c r="CT20" s="990"/>
      <c r="CU20" s="990"/>
      <c r="CV20" s="991"/>
      <c r="CW20" s="989">
        <v>280</v>
      </c>
      <c r="CX20" s="990"/>
      <c r="CY20" s="990"/>
      <c r="CZ20" s="990"/>
      <c r="DA20" s="991"/>
      <c r="DB20" s="989" t="s">
        <v>509</v>
      </c>
      <c r="DC20" s="990"/>
      <c r="DD20" s="990"/>
      <c r="DE20" s="990"/>
      <c r="DF20" s="991"/>
      <c r="DG20" s="989" t="s">
        <v>509</v>
      </c>
      <c r="DH20" s="990"/>
      <c r="DI20" s="990"/>
      <c r="DJ20" s="990"/>
      <c r="DK20" s="991"/>
      <c r="DL20" s="989" t="s">
        <v>509</v>
      </c>
      <c r="DM20" s="990"/>
      <c r="DN20" s="990"/>
      <c r="DO20" s="990"/>
      <c r="DP20" s="991"/>
      <c r="DQ20" s="989" t="s">
        <v>509</v>
      </c>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t="s">
        <v>574</v>
      </c>
      <c r="BT21" s="993" t="s">
        <v>575</v>
      </c>
      <c r="BU21" s="993" t="s">
        <v>575</v>
      </c>
      <c r="BV21" s="993" t="s">
        <v>575</v>
      </c>
      <c r="BW21" s="993" t="s">
        <v>575</v>
      </c>
      <c r="BX21" s="993" t="s">
        <v>575</v>
      </c>
      <c r="BY21" s="993" t="s">
        <v>575</v>
      </c>
      <c r="BZ21" s="993" t="s">
        <v>575</v>
      </c>
      <c r="CA21" s="993" t="s">
        <v>575</v>
      </c>
      <c r="CB21" s="993" t="s">
        <v>575</v>
      </c>
      <c r="CC21" s="993" t="s">
        <v>575</v>
      </c>
      <c r="CD21" s="993" t="s">
        <v>575</v>
      </c>
      <c r="CE21" s="993" t="s">
        <v>575</v>
      </c>
      <c r="CF21" s="993" t="s">
        <v>575</v>
      </c>
      <c r="CG21" s="1014" t="s">
        <v>575</v>
      </c>
      <c r="CH21" s="989">
        <v>-7</v>
      </c>
      <c r="CI21" s="990"/>
      <c r="CJ21" s="990"/>
      <c r="CK21" s="990"/>
      <c r="CL21" s="991"/>
      <c r="CM21" s="989">
        <v>61</v>
      </c>
      <c r="CN21" s="990"/>
      <c r="CO21" s="990"/>
      <c r="CP21" s="990"/>
      <c r="CQ21" s="991"/>
      <c r="CR21" s="989">
        <v>8</v>
      </c>
      <c r="CS21" s="990"/>
      <c r="CT21" s="990"/>
      <c r="CU21" s="990"/>
      <c r="CV21" s="991"/>
      <c r="CW21" s="989" t="s">
        <v>509</v>
      </c>
      <c r="CX21" s="990"/>
      <c r="CY21" s="990"/>
      <c r="CZ21" s="990"/>
      <c r="DA21" s="991"/>
      <c r="DB21" s="989" t="s">
        <v>509</v>
      </c>
      <c r="DC21" s="990"/>
      <c r="DD21" s="990"/>
      <c r="DE21" s="990"/>
      <c r="DF21" s="991"/>
      <c r="DG21" s="989" t="s">
        <v>509</v>
      </c>
      <c r="DH21" s="990"/>
      <c r="DI21" s="990"/>
      <c r="DJ21" s="990"/>
      <c r="DK21" s="991"/>
      <c r="DL21" s="989" t="s">
        <v>509</v>
      </c>
      <c r="DM21" s="990"/>
      <c r="DN21" s="990"/>
      <c r="DO21" s="990"/>
      <c r="DP21" s="991"/>
      <c r="DQ21" s="989" t="s">
        <v>509</v>
      </c>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379</v>
      </c>
      <c r="BA22" s="1028"/>
      <c r="BB22" s="1028"/>
      <c r="BC22" s="1028"/>
      <c r="BD22" s="1029"/>
      <c r="BE22" s="233"/>
      <c r="BF22" s="233"/>
      <c r="BG22" s="233"/>
      <c r="BH22" s="233"/>
      <c r="BI22" s="233"/>
      <c r="BJ22" s="233"/>
      <c r="BK22" s="233"/>
      <c r="BL22" s="233"/>
      <c r="BM22" s="233"/>
      <c r="BN22" s="233"/>
      <c r="BO22" s="233"/>
      <c r="BP22" s="233"/>
      <c r="BQ22" s="238">
        <v>16</v>
      </c>
      <c r="BR22" s="239"/>
      <c r="BS22" s="992" t="s">
        <v>576</v>
      </c>
      <c r="BT22" s="993" t="s">
        <v>577</v>
      </c>
      <c r="BU22" s="993" t="s">
        <v>577</v>
      </c>
      <c r="BV22" s="993" t="s">
        <v>577</v>
      </c>
      <c r="BW22" s="993" t="s">
        <v>577</v>
      </c>
      <c r="BX22" s="993" t="s">
        <v>577</v>
      </c>
      <c r="BY22" s="993" t="s">
        <v>577</v>
      </c>
      <c r="BZ22" s="993" t="s">
        <v>577</v>
      </c>
      <c r="CA22" s="993" t="s">
        <v>577</v>
      </c>
      <c r="CB22" s="993" t="s">
        <v>577</v>
      </c>
      <c r="CC22" s="993" t="s">
        <v>577</v>
      </c>
      <c r="CD22" s="993" t="s">
        <v>577</v>
      </c>
      <c r="CE22" s="993" t="s">
        <v>577</v>
      </c>
      <c r="CF22" s="993" t="s">
        <v>577</v>
      </c>
      <c r="CG22" s="1014" t="s">
        <v>577</v>
      </c>
      <c r="CH22" s="989">
        <v>-53</v>
      </c>
      <c r="CI22" s="990"/>
      <c r="CJ22" s="990"/>
      <c r="CK22" s="990"/>
      <c r="CL22" s="991"/>
      <c r="CM22" s="989">
        <v>267</v>
      </c>
      <c r="CN22" s="990"/>
      <c r="CO22" s="990"/>
      <c r="CP22" s="990"/>
      <c r="CQ22" s="991"/>
      <c r="CR22" s="989">
        <v>25</v>
      </c>
      <c r="CS22" s="990"/>
      <c r="CT22" s="990"/>
      <c r="CU22" s="990"/>
      <c r="CV22" s="991"/>
      <c r="CW22" s="989" t="s">
        <v>509</v>
      </c>
      <c r="CX22" s="990"/>
      <c r="CY22" s="990"/>
      <c r="CZ22" s="990"/>
      <c r="DA22" s="991"/>
      <c r="DB22" s="989" t="s">
        <v>509</v>
      </c>
      <c r="DC22" s="990"/>
      <c r="DD22" s="990"/>
      <c r="DE22" s="990"/>
      <c r="DF22" s="991"/>
      <c r="DG22" s="989" t="s">
        <v>509</v>
      </c>
      <c r="DH22" s="990"/>
      <c r="DI22" s="990"/>
      <c r="DJ22" s="990"/>
      <c r="DK22" s="991"/>
      <c r="DL22" s="989" t="s">
        <v>509</v>
      </c>
      <c r="DM22" s="990"/>
      <c r="DN22" s="990"/>
      <c r="DO22" s="990"/>
      <c r="DP22" s="991"/>
      <c r="DQ22" s="989" t="s">
        <v>509</v>
      </c>
      <c r="DR22" s="990"/>
      <c r="DS22" s="990"/>
      <c r="DT22" s="990"/>
      <c r="DU22" s="991"/>
      <c r="DV22" s="992"/>
      <c r="DW22" s="993"/>
      <c r="DX22" s="993"/>
      <c r="DY22" s="993"/>
      <c r="DZ22" s="994"/>
      <c r="EA22" s="234"/>
    </row>
    <row r="23" spans="1:131" s="235" customFormat="1" ht="26.25" customHeight="1" thickBot="1" x14ac:dyDescent="0.2">
      <c r="A23" s="240" t="s">
        <v>380</v>
      </c>
      <c r="B23" s="937" t="s">
        <v>381</v>
      </c>
      <c r="C23" s="938"/>
      <c r="D23" s="938"/>
      <c r="E23" s="938"/>
      <c r="F23" s="938"/>
      <c r="G23" s="938"/>
      <c r="H23" s="938"/>
      <c r="I23" s="938"/>
      <c r="J23" s="938"/>
      <c r="K23" s="938"/>
      <c r="L23" s="938"/>
      <c r="M23" s="938"/>
      <c r="N23" s="938"/>
      <c r="O23" s="938"/>
      <c r="P23" s="948"/>
      <c r="Q23" s="1067">
        <v>1581730</v>
      </c>
      <c r="R23" s="1061"/>
      <c r="S23" s="1061"/>
      <c r="T23" s="1061"/>
      <c r="U23" s="1061"/>
      <c r="V23" s="1061">
        <v>1572353</v>
      </c>
      <c r="W23" s="1061"/>
      <c r="X23" s="1061"/>
      <c r="Y23" s="1061"/>
      <c r="Z23" s="1061"/>
      <c r="AA23" s="1061">
        <v>9377</v>
      </c>
      <c r="AB23" s="1061"/>
      <c r="AC23" s="1061"/>
      <c r="AD23" s="1061"/>
      <c r="AE23" s="1068"/>
      <c r="AF23" s="1069">
        <v>6251</v>
      </c>
      <c r="AG23" s="1061"/>
      <c r="AH23" s="1061"/>
      <c r="AI23" s="1061"/>
      <c r="AJ23" s="1070"/>
      <c r="AK23" s="1071"/>
      <c r="AL23" s="1072"/>
      <c r="AM23" s="1072"/>
      <c r="AN23" s="1072"/>
      <c r="AO23" s="1072"/>
      <c r="AP23" s="1061">
        <v>1447889</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t="s">
        <v>578</v>
      </c>
      <c r="BT23" s="993" t="s">
        <v>578</v>
      </c>
      <c r="BU23" s="993" t="s">
        <v>578</v>
      </c>
      <c r="BV23" s="993" t="s">
        <v>578</v>
      </c>
      <c r="BW23" s="993" t="s">
        <v>578</v>
      </c>
      <c r="BX23" s="993" t="s">
        <v>578</v>
      </c>
      <c r="BY23" s="993" t="s">
        <v>578</v>
      </c>
      <c r="BZ23" s="993" t="s">
        <v>578</v>
      </c>
      <c r="CA23" s="993" t="s">
        <v>578</v>
      </c>
      <c r="CB23" s="993" t="s">
        <v>578</v>
      </c>
      <c r="CC23" s="993" t="s">
        <v>578</v>
      </c>
      <c r="CD23" s="993" t="s">
        <v>578</v>
      </c>
      <c r="CE23" s="993" t="s">
        <v>578</v>
      </c>
      <c r="CF23" s="993" t="s">
        <v>578</v>
      </c>
      <c r="CG23" s="1014" t="s">
        <v>578</v>
      </c>
      <c r="CH23" s="989">
        <v>-2</v>
      </c>
      <c r="CI23" s="990"/>
      <c r="CJ23" s="990"/>
      <c r="CK23" s="990"/>
      <c r="CL23" s="991"/>
      <c r="CM23" s="989">
        <v>318</v>
      </c>
      <c r="CN23" s="990"/>
      <c r="CO23" s="990"/>
      <c r="CP23" s="990"/>
      <c r="CQ23" s="991"/>
      <c r="CR23" s="989">
        <v>100</v>
      </c>
      <c r="CS23" s="990"/>
      <c r="CT23" s="990"/>
      <c r="CU23" s="990"/>
      <c r="CV23" s="991"/>
      <c r="CW23" s="989">
        <v>279</v>
      </c>
      <c r="CX23" s="990"/>
      <c r="CY23" s="990"/>
      <c r="CZ23" s="990"/>
      <c r="DA23" s="991"/>
      <c r="DB23" s="989" t="s">
        <v>509</v>
      </c>
      <c r="DC23" s="990"/>
      <c r="DD23" s="990"/>
      <c r="DE23" s="990"/>
      <c r="DF23" s="991"/>
      <c r="DG23" s="989" t="s">
        <v>509</v>
      </c>
      <c r="DH23" s="990"/>
      <c r="DI23" s="990"/>
      <c r="DJ23" s="990"/>
      <c r="DK23" s="991"/>
      <c r="DL23" s="989" t="s">
        <v>509</v>
      </c>
      <c r="DM23" s="990"/>
      <c r="DN23" s="990"/>
      <c r="DO23" s="990"/>
      <c r="DP23" s="991"/>
      <c r="DQ23" s="989" t="s">
        <v>509</v>
      </c>
      <c r="DR23" s="990"/>
      <c r="DS23" s="990"/>
      <c r="DT23" s="990"/>
      <c r="DU23" s="991"/>
      <c r="DV23" s="992"/>
      <c r="DW23" s="993"/>
      <c r="DX23" s="993"/>
      <c r="DY23" s="993"/>
      <c r="DZ23" s="994"/>
      <c r="EA23" s="234"/>
    </row>
    <row r="24" spans="1:131" s="235" customFormat="1" ht="26.25" customHeight="1" x14ac:dyDescent="0.15">
      <c r="A24" s="1060" t="s">
        <v>382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t="s">
        <v>579</v>
      </c>
      <c r="BT24" s="993" t="s">
        <v>580</v>
      </c>
      <c r="BU24" s="993" t="s">
        <v>580</v>
      </c>
      <c r="BV24" s="993" t="s">
        <v>580</v>
      </c>
      <c r="BW24" s="993" t="s">
        <v>580</v>
      </c>
      <c r="BX24" s="993" t="s">
        <v>580</v>
      </c>
      <c r="BY24" s="993" t="s">
        <v>580</v>
      </c>
      <c r="BZ24" s="993" t="s">
        <v>580</v>
      </c>
      <c r="CA24" s="993" t="s">
        <v>580</v>
      </c>
      <c r="CB24" s="993" t="s">
        <v>580</v>
      </c>
      <c r="CC24" s="993" t="s">
        <v>580</v>
      </c>
      <c r="CD24" s="993" t="s">
        <v>580</v>
      </c>
      <c r="CE24" s="993" t="s">
        <v>580</v>
      </c>
      <c r="CF24" s="993" t="s">
        <v>580</v>
      </c>
      <c r="CG24" s="1014" t="s">
        <v>580</v>
      </c>
      <c r="CH24" s="989">
        <v>6</v>
      </c>
      <c r="CI24" s="990"/>
      <c r="CJ24" s="990"/>
      <c r="CK24" s="990"/>
      <c r="CL24" s="991"/>
      <c r="CM24" s="989">
        <v>223</v>
      </c>
      <c r="CN24" s="990"/>
      <c r="CO24" s="990"/>
      <c r="CP24" s="990"/>
      <c r="CQ24" s="991"/>
      <c r="CR24" s="989">
        <v>3</v>
      </c>
      <c r="CS24" s="990"/>
      <c r="CT24" s="990"/>
      <c r="CU24" s="990"/>
      <c r="CV24" s="991"/>
      <c r="CW24" s="989">
        <v>92</v>
      </c>
      <c r="CX24" s="990"/>
      <c r="CY24" s="990"/>
      <c r="CZ24" s="990"/>
      <c r="DA24" s="991"/>
      <c r="DB24" s="989" t="s">
        <v>509</v>
      </c>
      <c r="DC24" s="990"/>
      <c r="DD24" s="990"/>
      <c r="DE24" s="990"/>
      <c r="DF24" s="991"/>
      <c r="DG24" s="989" t="s">
        <v>509</v>
      </c>
      <c r="DH24" s="990"/>
      <c r="DI24" s="990"/>
      <c r="DJ24" s="990"/>
      <c r="DK24" s="991"/>
      <c r="DL24" s="989" t="s">
        <v>509</v>
      </c>
      <c r="DM24" s="990"/>
      <c r="DN24" s="990"/>
      <c r="DO24" s="990"/>
      <c r="DP24" s="991"/>
      <c r="DQ24" s="989" t="s">
        <v>509</v>
      </c>
      <c r="DR24" s="990"/>
      <c r="DS24" s="990"/>
      <c r="DT24" s="990"/>
      <c r="DU24" s="991"/>
      <c r="DV24" s="992"/>
      <c r="DW24" s="993"/>
      <c r="DX24" s="993"/>
      <c r="DY24" s="993"/>
      <c r="DZ24" s="994"/>
      <c r="EA24" s="234"/>
    </row>
    <row r="25" spans="1:131" ht="26.25" customHeight="1" thickBot="1" x14ac:dyDescent="0.2">
      <c r="A25" s="1059" t="s">
        <v>383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t="s">
        <v>581</v>
      </c>
      <c r="BT25" s="993" t="s">
        <v>582</v>
      </c>
      <c r="BU25" s="993" t="s">
        <v>582</v>
      </c>
      <c r="BV25" s="993" t="s">
        <v>582</v>
      </c>
      <c r="BW25" s="993" t="s">
        <v>582</v>
      </c>
      <c r="BX25" s="993" t="s">
        <v>582</v>
      </c>
      <c r="BY25" s="993" t="s">
        <v>582</v>
      </c>
      <c r="BZ25" s="993" t="s">
        <v>582</v>
      </c>
      <c r="CA25" s="993" t="s">
        <v>582</v>
      </c>
      <c r="CB25" s="993" t="s">
        <v>582</v>
      </c>
      <c r="CC25" s="993" t="s">
        <v>582</v>
      </c>
      <c r="CD25" s="993" t="s">
        <v>582</v>
      </c>
      <c r="CE25" s="993" t="s">
        <v>582</v>
      </c>
      <c r="CF25" s="993" t="s">
        <v>582</v>
      </c>
      <c r="CG25" s="1014" t="s">
        <v>582</v>
      </c>
      <c r="CH25" s="989">
        <v>-6</v>
      </c>
      <c r="CI25" s="990"/>
      <c r="CJ25" s="990"/>
      <c r="CK25" s="990"/>
      <c r="CL25" s="991"/>
      <c r="CM25" s="989">
        <v>43</v>
      </c>
      <c r="CN25" s="990"/>
      <c r="CO25" s="990"/>
      <c r="CP25" s="990"/>
      <c r="CQ25" s="991"/>
      <c r="CR25" s="989">
        <v>1</v>
      </c>
      <c r="CS25" s="990"/>
      <c r="CT25" s="990"/>
      <c r="CU25" s="990"/>
      <c r="CV25" s="991"/>
      <c r="CW25" s="989">
        <v>23</v>
      </c>
      <c r="CX25" s="990"/>
      <c r="CY25" s="990"/>
      <c r="CZ25" s="990"/>
      <c r="DA25" s="991"/>
      <c r="DB25" s="989">
        <v>5</v>
      </c>
      <c r="DC25" s="990"/>
      <c r="DD25" s="990"/>
      <c r="DE25" s="990"/>
      <c r="DF25" s="991"/>
      <c r="DG25" s="989" t="s">
        <v>509</v>
      </c>
      <c r="DH25" s="990"/>
      <c r="DI25" s="990"/>
      <c r="DJ25" s="990"/>
      <c r="DK25" s="991"/>
      <c r="DL25" s="989" t="s">
        <v>509</v>
      </c>
      <c r="DM25" s="990"/>
      <c r="DN25" s="990"/>
      <c r="DO25" s="990"/>
      <c r="DP25" s="991"/>
      <c r="DQ25" s="989" t="s">
        <v>509</v>
      </c>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384</v>
      </c>
      <c r="R26" s="1002"/>
      <c r="S26" s="1002"/>
      <c r="T26" s="1002"/>
      <c r="U26" s="1003"/>
      <c r="V26" s="1001" t="s">
        <v>385</v>
      </c>
      <c r="W26" s="1002"/>
      <c r="X26" s="1002"/>
      <c r="Y26" s="1002"/>
      <c r="Z26" s="1003"/>
      <c r="AA26" s="1001" t="s">
        <v>386</v>
      </c>
      <c r="AB26" s="1002"/>
      <c r="AC26" s="1002"/>
      <c r="AD26" s="1002"/>
      <c r="AE26" s="1002"/>
      <c r="AF26" s="1055" t="s">
        <v>387</v>
      </c>
      <c r="AG26" s="1008"/>
      <c r="AH26" s="1008"/>
      <c r="AI26" s="1008"/>
      <c r="AJ26" s="1056"/>
      <c r="AK26" s="1002" t="s">
        <v>388</v>
      </c>
      <c r="AL26" s="1002"/>
      <c r="AM26" s="1002"/>
      <c r="AN26" s="1002"/>
      <c r="AO26" s="1003"/>
      <c r="AP26" s="1001" t="s">
        <v>389</v>
      </c>
      <c r="AQ26" s="1002"/>
      <c r="AR26" s="1002"/>
      <c r="AS26" s="1002"/>
      <c r="AT26" s="1003"/>
      <c r="AU26" s="1001" t="s">
        <v>390</v>
      </c>
      <c r="AV26" s="1002"/>
      <c r="AW26" s="1002"/>
      <c r="AX26" s="1002"/>
      <c r="AY26" s="1003"/>
      <c r="AZ26" s="1001" t="s">
        <v>391</v>
      </c>
      <c r="BA26" s="1002"/>
      <c r="BB26" s="1002"/>
      <c r="BC26" s="1002"/>
      <c r="BD26" s="1003"/>
      <c r="BE26" s="1001" t="s">
        <v>364</v>
      </c>
      <c r="BF26" s="1002"/>
      <c r="BG26" s="1002"/>
      <c r="BH26" s="1002"/>
      <c r="BI26" s="1015"/>
      <c r="BJ26" s="232"/>
      <c r="BK26" s="232"/>
      <c r="BL26" s="232"/>
      <c r="BM26" s="232"/>
      <c r="BN26" s="232"/>
      <c r="BO26" s="241"/>
      <c r="BP26" s="241"/>
      <c r="BQ26" s="238">
        <v>20</v>
      </c>
      <c r="BR26" s="239"/>
      <c r="BS26" s="992" t="s">
        <v>583</v>
      </c>
      <c r="BT26" s="993" t="s">
        <v>583</v>
      </c>
      <c r="BU26" s="993" t="s">
        <v>583</v>
      </c>
      <c r="BV26" s="993" t="s">
        <v>583</v>
      </c>
      <c r="BW26" s="993" t="s">
        <v>583</v>
      </c>
      <c r="BX26" s="993" t="s">
        <v>583</v>
      </c>
      <c r="BY26" s="993" t="s">
        <v>583</v>
      </c>
      <c r="BZ26" s="993" t="s">
        <v>583</v>
      </c>
      <c r="CA26" s="993" t="s">
        <v>583</v>
      </c>
      <c r="CB26" s="993" t="s">
        <v>583</v>
      </c>
      <c r="CC26" s="993" t="s">
        <v>583</v>
      </c>
      <c r="CD26" s="993" t="s">
        <v>583</v>
      </c>
      <c r="CE26" s="993" t="s">
        <v>583</v>
      </c>
      <c r="CF26" s="993" t="s">
        <v>583</v>
      </c>
      <c r="CG26" s="1014" t="s">
        <v>583</v>
      </c>
      <c r="CH26" s="989">
        <v>62</v>
      </c>
      <c r="CI26" s="990"/>
      <c r="CJ26" s="990"/>
      <c r="CK26" s="990"/>
      <c r="CL26" s="991"/>
      <c r="CM26" s="989">
        <v>2384</v>
      </c>
      <c r="CN26" s="990"/>
      <c r="CO26" s="990"/>
      <c r="CP26" s="990"/>
      <c r="CQ26" s="991"/>
      <c r="CR26" s="989">
        <v>478</v>
      </c>
      <c r="CS26" s="990"/>
      <c r="CT26" s="990"/>
      <c r="CU26" s="990"/>
      <c r="CV26" s="991"/>
      <c r="CW26" s="989">
        <v>1</v>
      </c>
      <c r="CX26" s="990"/>
      <c r="CY26" s="990"/>
      <c r="CZ26" s="990"/>
      <c r="DA26" s="991"/>
      <c r="DB26" s="989" t="s">
        <v>509</v>
      </c>
      <c r="DC26" s="990"/>
      <c r="DD26" s="990"/>
      <c r="DE26" s="990"/>
      <c r="DF26" s="991"/>
      <c r="DG26" s="989" t="s">
        <v>509</v>
      </c>
      <c r="DH26" s="990"/>
      <c r="DI26" s="990"/>
      <c r="DJ26" s="990"/>
      <c r="DK26" s="991"/>
      <c r="DL26" s="989" t="s">
        <v>509</v>
      </c>
      <c r="DM26" s="990"/>
      <c r="DN26" s="990"/>
      <c r="DO26" s="990"/>
      <c r="DP26" s="991"/>
      <c r="DQ26" s="989" t="s">
        <v>556</v>
      </c>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t="s">
        <v>584</v>
      </c>
      <c r="BT27" s="993" t="s">
        <v>584</v>
      </c>
      <c r="BU27" s="993" t="s">
        <v>584</v>
      </c>
      <c r="BV27" s="993" t="s">
        <v>584</v>
      </c>
      <c r="BW27" s="993" t="s">
        <v>584</v>
      </c>
      <c r="BX27" s="993" t="s">
        <v>584</v>
      </c>
      <c r="BY27" s="993" t="s">
        <v>584</v>
      </c>
      <c r="BZ27" s="993" t="s">
        <v>584</v>
      </c>
      <c r="CA27" s="993" t="s">
        <v>584</v>
      </c>
      <c r="CB27" s="993" t="s">
        <v>584</v>
      </c>
      <c r="CC27" s="993" t="s">
        <v>584</v>
      </c>
      <c r="CD27" s="993" t="s">
        <v>584</v>
      </c>
      <c r="CE27" s="993" t="s">
        <v>584</v>
      </c>
      <c r="CF27" s="993" t="s">
        <v>584</v>
      </c>
      <c r="CG27" s="1014" t="s">
        <v>584</v>
      </c>
      <c r="CH27" s="989">
        <v>12</v>
      </c>
      <c r="CI27" s="990"/>
      <c r="CJ27" s="990"/>
      <c r="CK27" s="990"/>
      <c r="CL27" s="991"/>
      <c r="CM27" s="989">
        <v>600</v>
      </c>
      <c r="CN27" s="990"/>
      <c r="CO27" s="990"/>
      <c r="CP27" s="990"/>
      <c r="CQ27" s="991"/>
      <c r="CR27" s="989">
        <v>236</v>
      </c>
      <c r="CS27" s="990"/>
      <c r="CT27" s="990"/>
      <c r="CU27" s="990"/>
      <c r="CV27" s="991"/>
      <c r="CW27" s="989" t="s">
        <v>509</v>
      </c>
      <c r="CX27" s="990"/>
      <c r="CY27" s="990"/>
      <c r="CZ27" s="990"/>
      <c r="DA27" s="991"/>
      <c r="DB27" s="989" t="s">
        <v>509</v>
      </c>
      <c r="DC27" s="990"/>
      <c r="DD27" s="990"/>
      <c r="DE27" s="990"/>
      <c r="DF27" s="991"/>
      <c r="DG27" s="989" t="s">
        <v>509</v>
      </c>
      <c r="DH27" s="990"/>
      <c r="DI27" s="990"/>
      <c r="DJ27" s="990"/>
      <c r="DK27" s="991"/>
      <c r="DL27" s="989" t="s">
        <v>509</v>
      </c>
      <c r="DM27" s="990"/>
      <c r="DN27" s="990"/>
      <c r="DO27" s="990"/>
      <c r="DP27" s="991"/>
      <c r="DQ27" s="989" t="s">
        <v>509</v>
      </c>
      <c r="DR27" s="990"/>
      <c r="DS27" s="990"/>
      <c r="DT27" s="990"/>
      <c r="DU27" s="991"/>
      <c r="DV27" s="992"/>
      <c r="DW27" s="993"/>
      <c r="DX27" s="993"/>
      <c r="DY27" s="993"/>
      <c r="DZ27" s="994"/>
      <c r="EA27" s="230"/>
    </row>
    <row r="28" spans="1:131" ht="26.25" customHeight="1" thickTop="1" x14ac:dyDescent="0.15">
      <c r="A28" s="242">
        <v>1</v>
      </c>
      <c r="B28" s="1047" t="s">
        <v>392</v>
      </c>
      <c r="C28" s="1048"/>
      <c r="D28" s="1048"/>
      <c r="E28" s="1048"/>
      <c r="F28" s="1048"/>
      <c r="G28" s="1048"/>
      <c r="H28" s="1048"/>
      <c r="I28" s="1048"/>
      <c r="J28" s="1048"/>
      <c r="K28" s="1048"/>
      <c r="L28" s="1048"/>
      <c r="M28" s="1048"/>
      <c r="N28" s="1048"/>
      <c r="O28" s="1048"/>
      <c r="P28" s="1049"/>
      <c r="Q28" s="1050">
        <v>32006</v>
      </c>
      <c r="R28" s="1051"/>
      <c r="S28" s="1051"/>
      <c r="T28" s="1051"/>
      <c r="U28" s="1051"/>
      <c r="V28" s="1051">
        <v>30678</v>
      </c>
      <c r="W28" s="1051"/>
      <c r="X28" s="1051"/>
      <c r="Y28" s="1051"/>
      <c r="Z28" s="1051"/>
      <c r="AA28" s="1051">
        <v>1328</v>
      </c>
      <c r="AB28" s="1051"/>
      <c r="AC28" s="1051"/>
      <c r="AD28" s="1051"/>
      <c r="AE28" s="1052"/>
      <c r="AF28" s="1053">
        <v>1328</v>
      </c>
      <c r="AG28" s="1051"/>
      <c r="AH28" s="1051"/>
      <c r="AI28" s="1051"/>
      <c r="AJ28" s="1054"/>
      <c r="AK28" s="1042">
        <v>7258</v>
      </c>
      <c r="AL28" s="1043"/>
      <c r="AM28" s="1043"/>
      <c r="AN28" s="1043"/>
      <c r="AO28" s="1043"/>
      <c r="AP28" s="1043" t="s">
        <v>509</v>
      </c>
      <c r="AQ28" s="1043"/>
      <c r="AR28" s="1043"/>
      <c r="AS28" s="1043"/>
      <c r="AT28" s="1043"/>
      <c r="AU28" s="1043" t="s">
        <v>509</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t="s">
        <v>585</v>
      </c>
      <c r="BT28" s="993" t="s">
        <v>585</v>
      </c>
      <c r="BU28" s="993" t="s">
        <v>585</v>
      </c>
      <c r="BV28" s="993" t="s">
        <v>585</v>
      </c>
      <c r="BW28" s="993" t="s">
        <v>585</v>
      </c>
      <c r="BX28" s="993" t="s">
        <v>585</v>
      </c>
      <c r="BY28" s="993" t="s">
        <v>585</v>
      </c>
      <c r="BZ28" s="993" t="s">
        <v>585</v>
      </c>
      <c r="CA28" s="993" t="s">
        <v>585</v>
      </c>
      <c r="CB28" s="993" t="s">
        <v>585</v>
      </c>
      <c r="CC28" s="993" t="s">
        <v>585</v>
      </c>
      <c r="CD28" s="993" t="s">
        <v>585</v>
      </c>
      <c r="CE28" s="993" t="s">
        <v>585</v>
      </c>
      <c r="CF28" s="993" t="s">
        <v>585</v>
      </c>
      <c r="CG28" s="1014" t="s">
        <v>585</v>
      </c>
      <c r="CH28" s="989">
        <v>-651</v>
      </c>
      <c r="CI28" s="990"/>
      <c r="CJ28" s="990"/>
      <c r="CK28" s="990"/>
      <c r="CL28" s="991"/>
      <c r="CM28" s="989">
        <v>2547</v>
      </c>
      <c r="CN28" s="990"/>
      <c r="CO28" s="990"/>
      <c r="CP28" s="990"/>
      <c r="CQ28" s="991"/>
      <c r="CR28" s="989">
        <v>550</v>
      </c>
      <c r="CS28" s="990"/>
      <c r="CT28" s="990"/>
      <c r="CU28" s="990"/>
      <c r="CV28" s="991"/>
      <c r="CW28" s="989">
        <v>140</v>
      </c>
      <c r="CX28" s="990"/>
      <c r="CY28" s="990"/>
      <c r="CZ28" s="990"/>
      <c r="DA28" s="991"/>
      <c r="DB28" s="989" t="s">
        <v>509</v>
      </c>
      <c r="DC28" s="990"/>
      <c r="DD28" s="990"/>
      <c r="DE28" s="990"/>
      <c r="DF28" s="991"/>
      <c r="DG28" s="989" t="s">
        <v>509</v>
      </c>
      <c r="DH28" s="990"/>
      <c r="DI28" s="990"/>
      <c r="DJ28" s="990"/>
      <c r="DK28" s="991"/>
      <c r="DL28" s="989" t="s">
        <v>509</v>
      </c>
      <c r="DM28" s="990"/>
      <c r="DN28" s="990"/>
      <c r="DO28" s="990"/>
      <c r="DP28" s="991"/>
      <c r="DQ28" s="989" t="s">
        <v>509</v>
      </c>
      <c r="DR28" s="990"/>
      <c r="DS28" s="990"/>
      <c r="DT28" s="990"/>
      <c r="DU28" s="991"/>
      <c r="DV28" s="992"/>
      <c r="DW28" s="993"/>
      <c r="DX28" s="993"/>
      <c r="DY28" s="993"/>
      <c r="DZ28" s="994"/>
      <c r="EA28" s="230"/>
    </row>
    <row r="29" spans="1:131" ht="26.25" customHeight="1" x14ac:dyDescent="0.15">
      <c r="A29" s="242">
        <v>2</v>
      </c>
      <c r="B29" s="1030" t="s">
        <v>393</v>
      </c>
      <c r="C29" s="1031"/>
      <c r="D29" s="1031"/>
      <c r="E29" s="1031"/>
      <c r="F29" s="1031"/>
      <c r="G29" s="1031"/>
      <c r="H29" s="1031"/>
      <c r="I29" s="1031"/>
      <c r="J29" s="1031"/>
      <c r="K29" s="1031"/>
      <c r="L29" s="1031"/>
      <c r="M29" s="1031"/>
      <c r="N29" s="1031"/>
      <c r="O29" s="1031"/>
      <c r="P29" s="1032"/>
      <c r="Q29" s="1038">
        <v>151</v>
      </c>
      <c r="R29" s="1039"/>
      <c r="S29" s="1039"/>
      <c r="T29" s="1039"/>
      <c r="U29" s="1039"/>
      <c r="V29" s="1039">
        <v>142</v>
      </c>
      <c r="W29" s="1039"/>
      <c r="X29" s="1039"/>
      <c r="Y29" s="1039"/>
      <c r="Z29" s="1039"/>
      <c r="AA29" s="1039">
        <v>9</v>
      </c>
      <c r="AB29" s="1039"/>
      <c r="AC29" s="1039"/>
      <c r="AD29" s="1039"/>
      <c r="AE29" s="1040"/>
      <c r="AF29" s="1035">
        <v>9</v>
      </c>
      <c r="AG29" s="1036"/>
      <c r="AH29" s="1036"/>
      <c r="AI29" s="1036"/>
      <c r="AJ29" s="1037"/>
      <c r="AK29" s="980">
        <v>17</v>
      </c>
      <c r="AL29" s="971"/>
      <c r="AM29" s="971"/>
      <c r="AN29" s="971"/>
      <c r="AO29" s="971"/>
      <c r="AP29" s="971">
        <v>360</v>
      </c>
      <c r="AQ29" s="971"/>
      <c r="AR29" s="971"/>
      <c r="AS29" s="971"/>
      <c r="AT29" s="971"/>
      <c r="AU29" s="971" t="s">
        <v>509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t="s">
        <v>586</v>
      </c>
      <c r="BT29" s="993" t="s">
        <v>586</v>
      </c>
      <c r="BU29" s="993" t="s">
        <v>586</v>
      </c>
      <c r="BV29" s="993" t="s">
        <v>586</v>
      </c>
      <c r="BW29" s="993" t="s">
        <v>586</v>
      </c>
      <c r="BX29" s="993" t="s">
        <v>586</v>
      </c>
      <c r="BY29" s="993" t="s">
        <v>586</v>
      </c>
      <c r="BZ29" s="993" t="s">
        <v>586</v>
      </c>
      <c r="CA29" s="993" t="s">
        <v>586</v>
      </c>
      <c r="CB29" s="993" t="s">
        <v>586</v>
      </c>
      <c r="CC29" s="993" t="s">
        <v>586</v>
      </c>
      <c r="CD29" s="993" t="s">
        <v>586</v>
      </c>
      <c r="CE29" s="993" t="s">
        <v>586</v>
      </c>
      <c r="CF29" s="993" t="s">
        <v>586</v>
      </c>
      <c r="CG29" s="1014" t="s">
        <v>586</v>
      </c>
      <c r="CH29" s="989">
        <v>116</v>
      </c>
      <c r="CI29" s="990"/>
      <c r="CJ29" s="990"/>
      <c r="CK29" s="990"/>
      <c r="CL29" s="991"/>
      <c r="CM29" s="989">
        <v>2160</v>
      </c>
      <c r="CN29" s="990"/>
      <c r="CO29" s="990"/>
      <c r="CP29" s="990"/>
      <c r="CQ29" s="991"/>
      <c r="CR29" s="989">
        <v>540</v>
      </c>
      <c r="CS29" s="990"/>
      <c r="CT29" s="990"/>
      <c r="CU29" s="990"/>
      <c r="CV29" s="991"/>
      <c r="CW29" s="989" t="s">
        <v>509</v>
      </c>
      <c r="CX29" s="990"/>
      <c r="CY29" s="990"/>
      <c r="CZ29" s="990"/>
      <c r="DA29" s="991"/>
      <c r="DB29" s="989" t="s">
        <v>509</v>
      </c>
      <c r="DC29" s="990"/>
      <c r="DD29" s="990"/>
      <c r="DE29" s="990"/>
      <c r="DF29" s="991"/>
      <c r="DG29" s="989" t="s">
        <v>509</v>
      </c>
      <c r="DH29" s="990"/>
      <c r="DI29" s="990"/>
      <c r="DJ29" s="990"/>
      <c r="DK29" s="991"/>
      <c r="DL29" s="989" t="s">
        <v>509</v>
      </c>
      <c r="DM29" s="990"/>
      <c r="DN29" s="990"/>
      <c r="DO29" s="990"/>
      <c r="DP29" s="991"/>
      <c r="DQ29" s="989" t="s">
        <v>509</v>
      </c>
      <c r="DR29" s="990"/>
      <c r="DS29" s="990"/>
      <c r="DT29" s="990"/>
      <c r="DU29" s="991"/>
      <c r="DV29" s="992"/>
      <c r="DW29" s="993"/>
      <c r="DX29" s="993"/>
      <c r="DY29" s="993"/>
      <c r="DZ29" s="994"/>
      <c r="EA29" s="230"/>
    </row>
    <row r="30" spans="1:131" ht="26.25" customHeight="1" x14ac:dyDescent="0.15">
      <c r="A30" s="242">
        <v>3</v>
      </c>
      <c r="B30" s="1030" t="s">
        <v>394</v>
      </c>
      <c r="C30" s="1031"/>
      <c r="D30" s="1031"/>
      <c r="E30" s="1031"/>
      <c r="F30" s="1031"/>
      <c r="G30" s="1031"/>
      <c r="H30" s="1031"/>
      <c r="I30" s="1031"/>
      <c r="J30" s="1031"/>
      <c r="K30" s="1031"/>
      <c r="L30" s="1031"/>
      <c r="M30" s="1031"/>
      <c r="N30" s="1031"/>
      <c r="O30" s="1031"/>
      <c r="P30" s="1032"/>
      <c r="Q30" s="1038">
        <v>183934</v>
      </c>
      <c r="R30" s="1039"/>
      <c r="S30" s="1039"/>
      <c r="T30" s="1039"/>
      <c r="U30" s="1039"/>
      <c r="V30" s="1039">
        <v>183406</v>
      </c>
      <c r="W30" s="1039"/>
      <c r="X30" s="1039"/>
      <c r="Y30" s="1039"/>
      <c r="Z30" s="1039"/>
      <c r="AA30" s="1039">
        <v>529</v>
      </c>
      <c r="AB30" s="1039"/>
      <c r="AC30" s="1039"/>
      <c r="AD30" s="1039"/>
      <c r="AE30" s="1040"/>
      <c r="AF30" s="1035">
        <v>529</v>
      </c>
      <c r="AG30" s="1036"/>
      <c r="AH30" s="1036"/>
      <c r="AI30" s="1036"/>
      <c r="AJ30" s="1037"/>
      <c r="AK30" s="980">
        <v>20666</v>
      </c>
      <c r="AL30" s="971"/>
      <c r="AM30" s="971"/>
      <c r="AN30" s="971"/>
      <c r="AO30" s="971"/>
      <c r="AP30" s="971" t="s">
        <v>509</v>
      </c>
      <c r="AQ30" s="971"/>
      <c r="AR30" s="971"/>
      <c r="AS30" s="971"/>
      <c r="AT30" s="971"/>
      <c r="AU30" s="971" t="s">
        <v>509</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t="s">
        <v>587</v>
      </c>
      <c r="BT30" s="993" t="s">
        <v>587</v>
      </c>
      <c r="BU30" s="993" t="s">
        <v>587</v>
      </c>
      <c r="BV30" s="993" t="s">
        <v>587</v>
      </c>
      <c r="BW30" s="993" t="s">
        <v>587</v>
      </c>
      <c r="BX30" s="993" t="s">
        <v>587</v>
      </c>
      <c r="BY30" s="993" t="s">
        <v>587</v>
      </c>
      <c r="BZ30" s="993" t="s">
        <v>587</v>
      </c>
      <c r="CA30" s="993" t="s">
        <v>587</v>
      </c>
      <c r="CB30" s="993" t="s">
        <v>587</v>
      </c>
      <c r="CC30" s="993" t="s">
        <v>587</v>
      </c>
      <c r="CD30" s="993" t="s">
        <v>587</v>
      </c>
      <c r="CE30" s="993" t="s">
        <v>587</v>
      </c>
      <c r="CF30" s="993" t="s">
        <v>587</v>
      </c>
      <c r="CG30" s="1014" t="s">
        <v>587</v>
      </c>
      <c r="CH30" s="989">
        <v>224</v>
      </c>
      <c r="CI30" s="990"/>
      <c r="CJ30" s="990"/>
      <c r="CK30" s="990"/>
      <c r="CL30" s="991"/>
      <c r="CM30" s="989">
        <v>12817</v>
      </c>
      <c r="CN30" s="990"/>
      <c r="CO30" s="990"/>
      <c r="CP30" s="990"/>
      <c r="CQ30" s="991"/>
      <c r="CR30" s="989">
        <v>300</v>
      </c>
      <c r="CS30" s="990"/>
      <c r="CT30" s="990"/>
      <c r="CU30" s="990"/>
      <c r="CV30" s="991"/>
      <c r="CW30" s="989" t="s">
        <v>509</v>
      </c>
      <c r="CX30" s="990"/>
      <c r="CY30" s="990"/>
      <c r="CZ30" s="990"/>
      <c r="DA30" s="991"/>
      <c r="DB30" s="989" t="s">
        <v>509</v>
      </c>
      <c r="DC30" s="990"/>
      <c r="DD30" s="990"/>
      <c r="DE30" s="990"/>
      <c r="DF30" s="991"/>
      <c r="DG30" s="989" t="s">
        <v>509</v>
      </c>
      <c r="DH30" s="990"/>
      <c r="DI30" s="990"/>
      <c r="DJ30" s="990"/>
      <c r="DK30" s="991"/>
      <c r="DL30" s="989" t="s">
        <v>509</v>
      </c>
      <c r="DM30" s="990"/>
      <c r="DN30" s="990"/>
      <c r="DO30" s="990"/>
      <c r="DP30" s="991"/>
      <c r="DQ30" s="989" t="s">
        <v>509</v>
      </c>
      <c r="DR30" s="990"/>
      <c r="DS30" s="990"/>
      <c r="DT30" s="990"/>
      <c r="DU30" s="991"/>
      <c r="DV30" s="992"/>
      <c r="DW30" s="993"/>
      <c r="DX30" s="993"/>
      <c r="DY30" s="993"/>
      <c r="DZ30" s="994"/>
      <c r="EA30" s="230"/>
    </row>
    <row r="31" spans="1:131" ht="26.25" customHeight="1" x14ac:dyDescent="0.15">
      <c r="A31" s="242">
        <v>4</v>
      </c>
      <c r="B31" s="1030" t="s">
        <v>395</v>
      </c>
      <c r="C31" s="1031"/>
      <c r="D31" s="1031"/>
      <c r="E31" s="1031"/>
      <c r="F31" s="1031"/>
      <c r="G31" s="1031"/>
      <c r="H31" s="1031"/>
      <c r="I31" s="1031"/>
      <c r="J31" s="1031"/>
      <c r="K31" s="1031"/>
      <c r="L31" s="1031"/>
      <c r="M31" s="1031"/>
      <c r="N31" s="1031"/>
      <c r="O31" s="1031"/>
      <c r="P31" s="1032"/>
      <c r="Q31" s="1038">
        <v>165820</v>
      </c>
      <c r="R31" s="1039"/>
      <c r="S31" s="1039"/>
      <c r="T31" s="1039"/>
      <c r="U31" s="1039"/>
      <c r="V31" s="1039">
        <v>165751</v>
      </c>
      <c r="W31" s="1039"/>
      <c r="X31" s="1039"/>
      <c r="Y31" s="1039"/>
      <c r="Z31" s="1039"/>
      <c r="AA31" s="1039">
        <v>69</v>
      </c>
      <c r="AB31" s="1039"/>
      <c r="AC31" s="1039"/>
      <c r="AD31" s="1039"/>
      <c r="AE31" s="1040"/>
      <c r="AF31" s="1035">
        <v>69</v>
      </c>
      <c r="AG31" s="1036"/>
      <c r="AH31" s="1036"/>
      <c r="AI31" s="1036"/>
      <c r="AJ31" s="1037"/>
      <c r="AK31" s="980">
        <v>28037</v>
      </c>
      <c r="AL31" s="971"/>
      <c r="AM31" s="971"/>
      <c r="AN31" s="971"/>
      <c r="AO31" s="971"/>
      <c r="AP31" s="971" t="s">
        <v>509</v>
      </c>
      <c r="AQ31" s="971"/>
      <c r="AR31" s="971"/>
      <c r="AS31" s="971"/>
      <c r="AT31" s="971"/>
      <c r="AU31" s="971" t="s">
        <v>509</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t="s">
        <v>588</v>
      </c>
      <c r="BT31" s="993" t="s">
        <v>588</v>
      </c>
      <c r="BU31" s="993" t="s">
        <v>588</v>
      </c>
      <c r="BV31" s="993" t="s">
        <v>588</v>
      </c>
      <c r="BW31" s="993" t="s">
        <v>588</v>
      </c>
      <c r="BX31" s="993" t="s">
        <v>588</v>
      </c>
      <c r="BY31" s="993" t="s">
        <v>588</v>
      </c>
      <c r="BZ31" s="993" t="s">
        <v>588</v>
      </c>
      <c r="CA31" s="993" t="s">
        <v>588</v>
      </c>
      <c r="CB31" s="993" t="s">
        <v>588</v>
      </c>
      <c r="CC31" s="993" t="s">
        <v>588</v>
      </c>
      <c r="CD31" s="993" t="s">
        <v>588</v>
      </c>
      <c r="CE31" s="993" t="s">
        <v>588</v>
      </c>
      <c r="CF31" s="993" t="s">
        <v>588</v>
      </c>
      <c r="CG31" s="1014" t="s">
        <v>588</v>
      </c>
      <c r="CH31" s="989">
        <v>6</v>
      </c>
      <c r="CI31" s="990"/>
      <c r="CJ31" s="990"/>
      <c r="CK31" s="990"/>
      <c r="CL31" s="991"/>
      <c r="CM31" s="989">
        <v>746</v>
      </c>
      <c r="CN31" s="990"/>
      <c r="CO31" s="990"/>
      <c r="CP31" s="990"/>
      <c r="CQ31" s="991"/>
      <c r="CR31" s="989">
        <v>130</v>
      </c>
      <c r="CS31" s="990"/>
      <c r="CT31" s="990"/>
      <c r="CU31" s="990"/>
      <c r="CV31" s="991"/>
      <c r="CW31" s="989" t="s">
        <v>509</v>
      </c>
      <c r="CX31" s="990"/>
      <c r="CY31" s="990"/>
      <c r="CZ31" s="990"/>
      <c r="DA31" s="991"/>
      <c r="DB31" s="989" t="s">
        <v>509</v>
      </c>
      <c r="DC31" s="990"/>
      <c r="DD31" s="990"/>
      <c r="DE31" s="990"/>
      <c r="DF31" s="991"/>
      <c r="DG31" s="989" t="s">
        <v>509</v>
      </c>
      <c r="DH31" s="990"/>
      <c r="DI31" s="990"/>
      <c r="DJ31" s="990"/>
      <c r="DK31" s="991"/>
      <c r="DL31" s="989" t="s">
        <v>509</v>
      </c>
      <c r="DM31" s="990"/>
      <c r="DN31" s="990"/>
      <c r="DO31" s="990"/>
      <c r="DP31" s="991"/>
      <c r="DQ31" s="989" t="s">
        <v>509</v>
      </c>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24280</v>
      </c>
      <c r="R32" s="1039"/>
      <c r="S32" s="1039"/>
      <c r="T32" s="1039"/>
      <c r="U32" s="1039"/>
      <c r="V32" s="1039">
        <v>25714</v>
      </c>
      <c r="W32" s="1039"/>
      <c r="X32" s="1039"/>
      <c r="Y32" s="1039"/>
      <c r="Z32" s="1039"/>
      <c r="AA32" s="1039">
        <v>-1434</v>
      </c>
      <c r="AB32" s="1039"/>
      <c r="AC32" s="1039"/>
      <c r="AD32" s="1039"/>
      <c r="AE32" s="1040"/>
      <c r="AF32" s="1035">
        <v>755</v>
      </c>
      <c r="AG32" s="1036"/>
      <c r="AH32" s="1036"/>
      <c r="AI32" s="1036"/>
      <c r="AJ32" s="1037"/>
      <c r="AK32" s="980">
        <v>3008</v>
      </c>
      <c r="AL32" s="971"/>
      <c r="AM32" s="971"/>
      <c r="AN32" s="971"/>
      <c r="AO32" s="971"/>
      <c r="AP32" s="971">
        <v>6824</v>
      </c>
      <c r="AQ32" s="971"/>
      <c r="AR32" s="971"/>
      <c r="AS32" s="971"/>
      <c r="AT32" s="971"/>
      <c r="AU32" s="971">
        <v>3594</v>
      </c>
      <c r="AV32" s="971"/>
      <c r="AW32" s="971"/>
      <c r="AX32" s="971"/>
      <c r="AY32" s="971"/>
      <c r="AZ32" s="1041" t="s">
        <v>509</v>
      </c>
      <c r="BA32" s="1041"/>
      <c r="BB32" s="1041"/>
      <c r="BC32" s="1041"/>
      <c r="BD32" s="1041"/>
      <c r="BE32" s="972" t="s">
        <v>397</v>
      </c>
      <c r="BF32" s="972"/>
      <c r="BG32" s="972"/>
      <c r="BH32" s="972"/>
      <c r="BI32" s="973"/>
      <c r="BJ32" s="232"/>
      <c r="BK32" s="232"/>
      <c r="BL32" s="232"/>
      <c r="BM32" s="232"/>
      <c r="BN32" s="232"/>
      <c r="BO32" s="241"/>
      <c r="BP32" s="241"/>
      <c r="BQ32" s="238">
        <v>26</v>
      </c>
      <c r="BR32" s="239"/>
      <c r="BS32" s="992" t="s">
        <v>589</v>
      </c>
      <c r="BT32" s="993" t="s">
        <v>589</v>
      </c>
      <c r="BU32" s="993" t="s">
        <v>589</v>
      </c>
      <c r="BV32" s="993" t="s">
        <v>589</v>
      </c>
      <c r="BW32" s="993" t="s">
        <v>589</v>
      </c>
      <c r="BX32" s="993" t="s">
        <v>589</v>
      </c>
      <c r="BY32" s="993" t="s">
        <v>589</v>
      </c>
      <c r="BZ32" s="993" t="s">
        <v>589</v>
      </c>
      <c r="CA32" s="993" t="s">
        <v>589</v>
      </c>
      <c r="CB32" s="993" t="s">
        <v>589</v>
      </c>
      <c r="CC32" s="993" t="s">
        <v>589</v>
      </c>
      <c r="CD32" s="993" t="s">
        <v>589</v>
      </c>
      <c r="CE32" s="993" t="s">
        <v>589</v>
      </c>
      <c r="CF32" s="993" t="s">
        <v>589</v>
      </c>
      <c r="CG32" s="1014" t="s">
        <v>589</v>
      </c>
      <c r="CH32" s="989">
        <v>-66</v>
      </c>
      <c r="CI32" s="990"/>
      <c r="CJ32" s="990"/>
      <c r="CK32" s="990"/>
      <c r="CL32" s="991"/>
      <c r="CM32" s="989">
        <v>6892</v>
      </c>
      <c r="CN32" s="990"/>
      <c r="CO32" s="990"/>
      <c r="CP32" s="990"/>
      <c r="CQ32" s="991"/>
      <c r="CR32" s="989">
        <v>8210</v>
      </c>
      <c r="CS32" s="990"/>
      <c r="CT32" s="990"/>
      <c r="CU32" s="990"/>
      <c r="CV32" s="991"/>
      <c r="CW32" s="989">
        <v>99</v>
      </c>
      <c r="CX32" s="990"/>
      <c r="CY32" s="990"/>
      <c r="CZ32" s="990"/>
      <c r="DA32" s="991"/>
      <c r="DB32" s="989" t="s">
        <v>509</v>
      </c>
      <c r="DC32" s="990"/>
      <c r="DD32" s="990"/>
      <c r="DE32" s="990"/>
      <c r="DF32" s="991"/>
      <c r="DG32" s="989" t="s">
        <v>509</v>
      </c>
      <c r="DH32" s="990"/>
      <c r="DI32" s="990"/>
      <c r="DJ32" s="990"/>
      <c r="DK32" s="991"/>
      <c r="DL32" s="989" t="s">
        <v>509</v>
      </c>
      <c r="DM32" s="990"/>
      <c r="DN32" s="990"/>
      <c r="DO32" s="990"/>
      <c r="DP32" s="991"/>
      <c r="DQ32" s="989" t="s">
        <v>509</v>
      </c>
      <c r="DR32" s="990"/>
      <c r="DS32" s="990"/>
      <c r="DT32" s="990"/>
      <c r="DU32" s="991"/>
      <c r="DV32" s="992"/>
      <c r="DW32" s="993"/>
      <c r="DX32" s="993"/>
      <c r="DY32" s="993"/>
      <c r="DZ32" s="994"/>
      <c r="EA32" s="230"/>
    </row>
    <row r="33" spans="1:131" ht="26.25" customHeight="1" x14ac:dyDescent="0.15">
      <c r="A33" s="242">
        <v>6</v>
      </c>
      <c r="B33" s="1030" t="s">
        <v>398</v>
      </c>
      <c r="C33" s="1031"/>
      <c r="D33" s="1031"/>
      <c r="E33" s="1031"/>
      <c r="F33" s="1031"/>
      <c r="G33" s="1031"/>
      <c r="H33" s="1031"/>
      <c r="I33" s="1031"/>
      <c r="J33" s="1031"/>
      <c r="K33" s="1031"/>
      <c r="L33" s="1031"/>
      <c r="M33" s="1031"/>
      <c r="N33" s="1031"/>
      <c r="O33" s="1031"/>
      <c r="P33" s="1032"/>
      <c r="Q33" s="1038">
        <v>2050</v>
      </c>
      <c r="R33" s="1039"/>
      <c r="S33" s="1039"/>
      <c r="T33" s="1039"/>
      <c r="U33" s="1039"/>
      <c r="V33" s="1039">
        <v>2040</v>
      </c>
      <c r="W33" s="1039"/>
      <c r="X33" s="1039"/>
      <c r="Y33" s="1039"/>
      <c r="Z33" s="1039"/>
      <c r="AA33" s="1039">
        <v>9</v>
      </c>
      <c r="AB33" s="1039"/>
      <c r="AC33" s="1039"/>
      <c r="AD33" s="1039"/>
      <c r="AE33" s="1040"/>
      <c r="AF33" s="1035">
        <v>1467</v>
      </c>
      <c r="AG33" s="1036"/>
      <c r="AH33" s="1036"/>
      <c r="AI33" s="1036"/>
      <c r="AJ33" s="1037"/>
      <c r="AK33" s="980">
        <v>810</v>
      </c>
      <c r="AL33" s="971"/>
      <c r="AM33" s="971"/>
      <c r="AN33" s="971"/>
      <c r="AO33" s="971"/>
      <c r="AP33" s="971">
        <v>8031</v>
      </c>
      <c r="AQ33" s="971"/>
      <c r="AR33" s="971"/>
      <c r="AS33" s="971"/>
      <c r="AT33" s="971"/>
      <c r="AU33" s="971">
        <v>4016</v>
      </c>
      <c r="AV33" s="971"/>
      <c r="AW33" s="971"/>
      <c r="AX33" s="971"/>
      <c r="AY33" s="971"/>
      <c r="AZ33" s="1041" t="s">
        <v>509</v>
      </c>
      <c r="BA33" s="1041"/>
      <c r="BB33" s="1041"/>
      <c r="BC33" s="1041"/>
      <c r="BD33" s="1041"/>
      <c r="BE33" s="972" t="s">
        <v>397</v>
      </c>
      <c r="BF33" s="972"/>
      <c r="BG33" s="972"/>
      <c r="BH33" s="972"/>
      <c r="BI33" s="973"/>
      <c r="BJ33" s="232"/>
      <c r="BK33" s="232"/>
      <c r="BL33" s="232"/>
      <c r="BM33" s="232"/>
      <c r="BN33" s="232"/>
      <c r="BO33" s="241"/>
      <c r="BP33" s="241"/>
      <c r="BQ33" s="238">
        <v>27</v>
      </c>
      <c r="BR33" s="239"/>
      <c r="BS33" s="992" t="s">
        <v>590</v>
      </c>
      <c r="BT33" s="993" t="s">
        <v>590</v>
      </c>
      <c r="BU33" s="993" t="s">
        <v>590</v>
      </c>
      <c r="BV33" s="993" t="s">
        <v>590</v>
      </c>
      <c r="BW33" s="993" t="s">
        <v>590</v>
      </c>
      <c r="BX33" s="993" t="s">
        <v>590</v>
      </c>
      <c r="BY33" s="993" t="s">
        <v>590</v>
      </c>
      <c r="BZ33" s="993" t="s">
        <v>590</v>
      </c>
      <c r="CA33" s="993" t="s">
        <v>590</v>
      </c>
      <c r="CB33" s="993" t="s">
        <v>590</v>
      </c>
      <c r="CC33" s="993" t="s">
        <v>590</v>
      </c>
      <c r="CD33" s="993" t="s">
        <v>590</v>
      </c>
      <c r="CE33" s="993" t="s">
        <v>590</v>
      </c>
      <c r="CF33" s="993" t="s">
        <v>590</v>
      </c>
      <c r="CG33" s="1014" t="s">
        <v>590</v>
      </c>
      <c r="CH33" s="989">
        <v>-6</v>
      </c>
      <c r="CI33" s="990"/>
      <c r="CJ33" s="990"/>
      <c r="CK33" s="990"/>
      <c r="CL33" s="991"/>
      <c r="CM33" s="989">
        <v>56</v>
      </c>
      <c r="CN33" s="990"/>
      <c r="CO33" s="990"/>
      <c r="CP33" s="990"/>
      <c r="CQ33" s="991"/>
      <c r="CR33" s="989">
        <v>3</v>
      </c>
      <c r="CS33" s="990"/>
      <c r="CT33" s="990"/>
      <c r="CU33" s="990"/>
      <c r="CV33" s="991"/>
      <c r="CW33" s="989" t="s">
        <v>509</v>
      </c>
      <c r="CX33" s="990"/>
      <c r="CY33" s="990"/>
      <c r="CZ33" s="990"/>
      <c r="DA33" s="991"/>
      <c r="DB33" s="989" t="s">
        <v>509</v>
      </c>
      <c r="DC33" s="990"/>
      <c r="DD33" s="990"/>
      <c r="DE33" s="990"/>
      <c r="DF33" s="991"/>
      <c r="DG33" s="989" t="s">
        <v>509</v>
      </c>
      <c r="DH33" s="990"/>
      <c r="DI33" s="990"/>
      <c r="DJ33" s="990"/>
      <c r="DK33" s="991"/>
      <c r="DL33" s="989" t="s">
        <v>509</v>
      </c>
      <c r="DM33" s="990"/>
      <c r="DN33" s="990"/>
      <c r="DO33" s="990"/>
      <c r="DP33" s="991"/>
      <c r="DQ33" s="989" t="s">
        <v>509</v>
      </c>
      <c r="DR33" s="990"/>
      <c r="DS33" s="990"/>
      <c r="DT33" s="990"/>
      <c r="DU33" s="991"/>
      <c r="DV33" s="992"/>
      <c r="DW33" s="993"/>
      <c r="DX33" s="993"/>
      <c r="DY33" s="993"/>
      <c r="DZ33" s="994"/>
      <c r="EA33" s="230"/>
    </row>
    <row r="34" spans="1:131" ht="26.25" customHeight="1" x14ac:dyDescent="0.15">
      <c r="A34" s="242">
        <v>7</v>
      </c>
      <c r="B34" s="1030" t="s">
        <v>399</v>
      </c>
      <c r="C34" s="1031"/>
      <c r="D34" s="1031"/>
      <c r="E34" s="1031"/>
      <c r="F34" s="1031"/>
      <c r="G34" s="1031"/>
      <c r="H34" s="1031"/>
      <c r="I34" s="1031"/>
      <c r="J34" s="1031"/>
      <c r="K34" s="1031"/>
      <c r="L34" s="1031"/>
      <c r="M34" s="1031"/>
      <c r="N34" s="1031"/>
      <c r="O34" s="1031"/>
      <c r="P34" s="1032"/>
      <c r="Q34" s="1038">
        <v>1484</v>
      </c>
      <c r="R34" s="1039"/>
      <c r="S34" s="1039"/>
      <c r="T34" s="1039"/>
      <c r="U34" s="1039"/>
      <c r="V34" s="1039">
        <v>1638</v>
      </c>
      <c r="W34" s="1039"/>
      <c r="X34" s="1039"/>
      <c r="Y34" s="1039"/>
      <c r="Z34" s="1039"/>
      <c r="AA34" s="1039">
        <v>-154</v>
      </c>
      <c r="AB34" s="1039"/>
      <c r="AC34" s="1039"/>
      <c r="AD34" s="1039"/>
      <c r="AE34" s="1040"/>
      <c r="AF34" s="1035">
        <v>628</v>
      </c>
      <c r="AG34" s="1036"/>
      <c r="AH34" s="1036"/>
      <c r="AI34" s="1036"/>
      <c r="AJ34" s="1037"/>
      <c r="AK34" s="980">
        <v>798</v>
      </c>
      <c r="AL34" s="971"/>
      <c r="AM34" s="971"/>
      <c r="AN34" s="971"/>
      <c r="AO34" s="971"/>
      <c r="AP34" s="971">
        <v>4036</v>
      </c>
      <c r="AQ34" s="971"/>
      <c r="AR34" s="971"/>
      <c r="AS34" s="971"/>
      <c r="AT34" s="971"/>
      <c r="AU34" s="971">
        <v>0</v>
      </c>
      <c r="AV34" s="971"/>
      <c r="AW34" s="971"/>
      <c r="AX34" s="971"/>
      <c r="AY34" s="971"/>
      <c r="AZ34" s="1041" t="s">
        <v>509</v>
      </c>
      <c r="BA34" s="1041"/>
      <c r="BB34" s="1041"/>
      <c r="BC34" s="1041"/>
      <c r="BD34" s="1041"/>
      <c r="BE34" s="972" t="s">
        <v>397</v>
      </c>
      <c r="BF34" s="972"/>
      <c r="BG34" s="972"/>
      <c r="BH34" s="972"/>
      <c r="BI34" s="973"/>
      <c r="BJ34" s="232"/>
      <c r="BK34" s="232"/>
      <c r="BL34" s="232"/>
      <c r="BM34" s="232"/>
      <c r="BN34" s="232"/>
      <c r="BO34" s="241"/>
      <c r="BP34" s="241"/>
      <c r="BQ34" s="238">
        <v>28</v>
      </c>
      <c r="BR34" s="239"/>
      <c r="BS34" s="992" t="s">
        <v>591</v>
      </c>
      <c r="BT34" s="993"/>
      <c r="BU34" s="993"/>
      <c r="BV34" s="993"/>
      <c r="BW34" s="993"/>
      <c r="BX34" s="993"/>
      <c r="BY34" s="993"/>
      <c r="BZ34" s="993"/>
      <c r="CA34" s="993"/>
      <c r="CB34" s="993"/>
      <c r="CC34" s="993"/>
      <c r="CD34" s="993"/>
      <c r="CE34" s="993"/>
      <c r="CF34" s="993"/>
      <c r="CG34" s="1014"/>
      <c r="CH34" s="989">
        <v>-412</v>
      </c>
      <c r="CI34" s="990"/>
      <c r="CJ34" s="990"/>
      <c r="CK34" s="990"/>
      <c r="CL34" s="991"/>
      <c r="CM34" s="989">
        <v>4</v>
      </c>
      <c r="CN34" s="990"/>
      <c r="CO34" s="990"/>
      <c r="CP34" s="990"/>
      <c r="CQ34" s="991"/>
      <c r="CR34" s="989">
        <v>30</v>
      </c>
      <c r="CS34" s="990"/>
      <c r="CT34" s="990"/>
      <c r="CU34" s="990"/>
      <c r="CV34" s="991"/>
      <c r="CW34" s="989">
        <v>63</v>
      </c>
      <c r="CX34" s="990"/>
      <c r="CY34" s="990"/>
      <c r="CZ34" s="990"/>
      <c r="DA34" s="991"/>
      <c r="DB34" s="989">
        <v>210</v>
      </c>
      <c r="DC34" s="990"/>
      <c r="DD34" s="990"/>
      <c r="DE34" s="990"/>
      <c r="DF34" s="991"/>
      <c r="DG34" s="989" t="s">
        <v>509</v>
      </c>
      <c r="DH34" s="990"/>
      <c r="DI34" s="990"/>
      <c r="DJ34" s="990"/>
      <c r="DK34" s="991"/>
      <c r="DL34" s="989" t="s">
        <v>509</v>
      </c>
      <c r="DM34" s="990"/>
      <c r="DN34" s="990"/>
      <c r="DO34" s="990"/>
      <c r="DP34" s="991"/>
      <c r="DQ34" s="989" t="s">
        <v>509</v>
      </c>
      <c r="DR34" s="990"/>
      <c r="DS34" s="990"/>
      <c r="DT34" s="990"/>
      <c r="DU34" s="991"/>
      <c r="DV34" s="992"/>
      <c r="DW34" s="993"/>
      <c r="DX34" s="993"/>
      <c r="DY34" s="993"/>
      <c r="DZ34" s="994"/>
      <c r="EA34" s="230"/>
    </row>
    <row r="35" spans="1:131" ht="26.25" customHeight="1" x14ac:dyDescent="0.15">
      <c r="A35" s="242">
        <v>8</v>
      </c>
      <c r="B35" s="1030" t="s">
        <v>400</v>
      </c>
      <c r="C35" s="1031"/>
      <c r="D35" s="1031"/>
      <c r="E35" s="1031"/>
      <c r="F35" s="1031"/>
      <c r="G35" s="1031"/>
      <c r="H35" s="1031"/>
      <c r="I35" s="1031"/>
      <c r="J35" s="1031"/>
      <c r="K35" s="1031"/>
      <c r="L35" s="1031"/>
      <c r="M35" s="1031"/>
      <c r="N35" s="1031"/>
      <c r="O35" s="1031"/>
      <c r="P35" s="1032"/>
      <c r="Q35" s="1038">
        <v>47968</v>
      </c>
      <c r="R35" s="1039"/>
      <c r="S35" s="1039"/>
      <c r="T35" s="1039"/>
      <c r="U35" s="1039"/>
      <c r="V35" s="1039">
        <v>37881</v>
      </c>
      <c r="W35" s="1039"/>
      <c r="X35" s="1039"/>
      <c r="Y35" s="1039"/>
      <c r="Z35" s="1039"/>
      <c r="AA35" s="1039">
        <v>10086</v>
      </c>
      <c r="AB35" s="1039"/>
      <c r="AC35" s="1039"/>
      <c r="AD35" s="1039"/>
      <c r="AE35" s="1040"/>
      <c r="AF35" s="1035" t="s">
        <v>121</v>
      </c>
      <c r="AG35" s="1036"/>
      <c r="AH35" s="1036"/>
      <c r="AI35" s="1036"/>
      <c r="AJ35" s="1037"/>
      <c r="AK35" s="980">
        <v>5146</v>
      </c>
      <c r="AL35" s="971"/>
      <c r="AM35" s="971"/>
      <c r="AN35" s="971"/>
      <c r="AO35" s="971"/>
      <c r="AP35" s="971">
        <v>211155</v>
      </c>
      <c r="AQ35" s="971"/>
      <c r="AR35" s="971"/>
      <c r="AS35" s="971"/>
      <c r="AT35" s="971"/>
      <c r="AU35" s="971">
        <v>7888</v>
      </c>
      <c r="AV35" s="971"/>
      <c r="AW35" s="971"/>
      <c r="AX35" s="971"/>
      <c r="AY35" s="971"/>
      <c r="AZ35" s="1041" t="s">
        <v>509</v>
      </c>
      <c r="BA35" s="1041"/>
      <c r="BB35" s="1041"/>
      <c r="BC35" s="1041"/>
      <c r="BD35" s="1041"/>
      <c r="BE35" s="972" t="s">
        <v>397</v>
      </c>
      <c r="BF35" s="972"/>
      <c r="BG35" s="972"/>
      <c r="BH35" s="972"/>
      <c r="BI35" s="973"/>
      <c r="BJ35" s="232"/>
      <c r="BK35" s="232"/>
      <c r="BL35" s="232"/>
      <c r="BM35" s="232"/>
      <c r="BN35" s="232"/>
      <c r="BO35" s="241"/>
      <c r="BP35" s="241"/>
      <c r="BQ35" s="238">
        <v>29</v>
      </c>
      <c r="BR35" s="239" t="s">
        <v>593</v>
      </c>
      <c r="BS35" s="992" t="s">
        <v>592</v>
      </c>
      <c r="BT35" s="993"/>
      <c r="BU35" s="993"/>
      <c r="BV35" s="993"/>
      <c r="BW35" s="993"/>
      <c r="BX35" s="993"/>
      <c r="BY35" s="993"/>
      <c r="BZ35" s="993"/>
      <c r="CA35" s="993"/>
      <c r="CB35" s="993"/>
      <c r="CC35" s="993"/>
      <c r="CD35" s="993"/>
      <c r="CE35" s="993"/>
      <c r="CF35" s="993"/>
      <c r="CG35" s="1014"/>
      <c r="CH35" s="989">
        <v>58</v>
      </c>
      <c r="CI35" s="990"/>
      <c r="CJ35" s="990"/>
      <c r="CK35" s="990"/>
      <c r="CL35" s="991"/>
      <c r="CM35" s="989">
        <v>1827</v>
      </c>
      <c r="CN35" s="990"/>
      <c r="CO35" s="990"/>
      <c r="CP35" s="990"/>
      <c r="CQ35" s="991"/>
      <c r="CR35" s="989">
        <v>253</v>
      </c>
      <c r="CS35" s="990"/>
      <c r="CT35" s="990"/>
      <c r="CU35" s="990"/>
      <c r="CV35" s="991"/>
      <c r="CW35" s="989" t="s">
        <v>509</v>
      </c>
      <c r="CX35" s="990"/>
      <c r="CY35" s="990"/>
      <c r="CZ35" s="990"/>
      <c r="DA35" s="991"/>
      <c r="DB35" s="989" t="s">
        <v>509</v>
      </c>
      <c r="DC35" s="990"/>
      <c r="DD35" s="990"/>
      <c r="DE35" s="990"/>
      <c r="DF35" s="991"/>
      <c r="DG35" s="989" t="s">
        <v>509</v>
      </c>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401</v>
      </c>
      <c r="C36" s="1031"/>
      <c r="D36" s="1031"/>
      <c r="E36" s="1031"/>
      <c r="F36" s="1031"/>
      <c r="G36" s="1031"/>
      <c r="H36" s="1031"/>
      <c r="I36" s="1031"/>
      <c r="J36" s="1031"/>
      <c r="K36" s="1031"/>
      <c r="L36" s="1031"/>
      <c r="M36" s="1031"/>
      <c r="N36" s="1031"/>
      <c r="O36" s="1031"/>
      <c r="P36" s="1032"/>
      <c r="Q36" s="1038">
        <v>42439</v>
      </c>
      <c r="R36" s="1039"/>
      <c r="S36" s="1039"/>
      <c r="T36" s="1039"/>
      <c r="U36" s="1039"/>
      <c r="V36" s="1039">
        <v>33140</v>
      </c>
      <c r="W36" s="1039"/>
      <c r="X36" s="1039"/>
      <c r="Y36" s="1039"/>
      <c r="Z36" s="1039"/>
      <c r="AA36" s="1039">
        <v>9299</v>
      </c>
      <c r="AB36" s="1039"/>
      <c r="AC36" s="1039"/>
      <c r="AD36" s="1039"/>
      <c r="AE36" s="1040"/>
      <c r="AF36" s="1035">
        <v>13561</v>
      </c>
      <c r="AG36" s="1036"/>
      <c r="AH36" s="1036"/>
      <c r="AI36" s="1036"/>
      <c r="AJ36" s="1037"/>
      <c r="AK36" s="980">
        <v>1638</v>
      </c>
      <c r="AL36" s="971"/>
      <c r="AM36" s="971"/>
      <c r="AN36" s="971"/>
      <c r="AO36" s="971"/>
      <c r="AP36" s="971">
        <v>50534</v>
      </c>
      <c r="AQ36" s="971"/>
      <c r="AR36" s="971"/>
      <c r="AS36" s="971"/>
      <c r="AT36" s="971"/>
      <c r="AU36" s="971">
        <v>0</v>
      </c>
      <c r="AV36" s="971"/>
      <c r="AW36" s="971"/>
      <c r="AX36" s="971"/>
      <c r="AY36" s="971"/>
      <c r="AZ36" s="1041" t="s">
        <v>509</v>
      </c>
      <c r="BA36" s="1041"/>
      <c r="BB36" s="1041"/>
      <c r="BC36" s="1041"/>
      <c r="BD36" s="1041"/>
      <c r="BE36" s="972" t="s">
        <v>397</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402</v>
      </c>
      <c r="C37" s="1031"/>
      <c r="D37" s="1031"/>
      <c r="E37" s="1031"/>
      <c r="F37" s="1031"/>
      <c r="G37" s="1031"/>
      <c r="H37" s="1031"/>
      <c r="I37" s="1031"/>
      <c r="J37" s="1031"/>
      <c r="K37" s="1031"/>
      <c r="L37" s="1031"/>
      <c r="M37" s="1031"/>
      <c r="N37" s="1031"/>
      <c r="O37" s="1031"/>
      <c r="P37" s="1032"/>
      <c r="Q37" s="1038">
        <v>48608</v>
      </c>
      <c r="R37" s="1039"/>
      <c r="S37" s="1039"/>
      <c r="T37" s="1039"/>
      <c r="U37" s="1039"/>
      <c r="V37" s="1039">
        <v>48663</v>
      </c>
      <c r="W37" s="1039"/>
      <c r="X37" s="1039"/>
      <c r="Y37" s="1039"/>
      <c r="Z37" s="1039"/>
      <c r="AA37" s="1039">
        <v>-54</v>
      </c>
      <c r="AB37" s="1039"/>
      <c r="AC37" s="1039"/>
      <c r="AD37" s="1039"/>
      <c r="AE37" s="1040"/>
      <c r="AF37" s="1035">
        <v>6190</v>
      </c>
      <c r="AG37" s="1036"/>
      <c r="AH37" s="1036"/>
      <c r="AI37" s="1036"/>
      <c r="AJ37" s="1037"/>
      <c r="AK37" s="980">
        <v>18095</v>
      </c>
      <c r="AL37" s="971"/>
      <c r="AM37" s="971"/>
      <c r="AN37" s="971"/>
      <c r="AO37" s="971"/>
      <c r="AP37" s="971">
        <v>237948</v>
      </c>
      <c r="AQ37" s="971"/>
      <c r="AR37" s="971"/>
      <c r="AS37" s="971"/>
      <c r="AT37" s="971"/>
      <c r="AU37" s="971">
        <v>129975</v>
      </c>
      <c r="AV37" s="971"/>
      <c r="AW37" s="971"/>
      <c r="AX37" s="971"/>
      <c r="AY37" s="971"/>
      <c r="AZ37" s="1041" t="s">
        <v>509</v>
      </c>
      <c r="BA37" s="1041"/>
      <c r="BB37" s="1041"/>
      <c r="BC37" s="1041"/>
      <c r="BD37" s="1041"/>
      <c r="BE37" s="972" t="s">
        <v>397</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380</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24536</v>
      </c>
      <c r="AG63" s="959"/>
      <c r="AH63" s="959"/>
      <c r="AI63" s="959"/>
      <c r="AJ63" s="1022"/>
      <c r="AK63" s="1023"/>
      <c r="AL63" s="963"/>
      <c r="AM63" s="963"/>
      <c r="AN63" s="963"/>
      <c r="AO63" s="963"/>
      <c r="AP63" s="959">
        <v>518889</v>
      </c>
      <c r="AQ63" s="959"/>
      <c r="AR63" s="959"/>
      <c r="AS63" s="959"/>
      <c r="AT63" s="959"/>
      <c r="AU63" s="959">
        <v>145473</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406</v>
      </c>
      <c r="B66" s="996"/>
      <c r="C66" s="996"/>
      <c r="D66" s="996"/>
      <c r="E66" s="996"/>
      <c r="F66" s="996"/>
      <c r="G66" s="996"/>
      <c r="H66" s="996"/>
      <c r="I66" s="996"/>
      <c r="J66" s="996"/>
      <c r="K66" s="996"/>
      <c r="L66" s="996"/>
      <c r="M66" s="996"/>
      <c r="N66" s="996"/>
      <c r="O66" s="996"/>
      <c r="P66" s="997"/>
      <c r="Q66" s="1001" t="s">
        <v>384</v>
      </c>
      <c r="R66" s="1002"/>
      <c r="S66" s="1002"/>
      <c r="T66" s="1002"/>
      <c r="U66" s="1003"/>
      <c r="V66" s="1001" t="s">
        <v>385</v>
      </c>
      <c r="W66" s="1002"/>
      <c r="X66" s="1002"/>
      <c r="Y66" s="1002"/>
      <c r="Z66" s="1003"/>
      <c r="AA66" s="1001" t="s">
        <v>386</v>
      </c>
      <c r="AB66" s="1002"/>
      <c r="AC66" s="1002"/>
      <c r="AD66" s="1002"/>
      <c r="AE66" s="1003"/>
      <c r="AF66" s="1007" t="s">
        <v>387</v>
      </c>
      <c r="AG66" s="1008"/>
      <c r="AH66" s="1008"/>
      <c r="AI66" s="1008"/>
      <c r="AJ66" s="1009"/>
      <c r="AK66" s="1001" t="s">
        <v>388</v>
      </c>
      <c r="AL66" s="996"/>
      <c r="AM66" s="996"/>
      <c r="AN66" s="996"/>
      <c r="AO66" s="997"/>
      <c r="AP66" s="1001" t="s">
        <v>389</v>
      </c>
      <c r="AQ66" s="1002"/>
      <c r="AR66" s="1002"/>
      <c r="AS66" s="1002"/>
      <c r="AT66" s="1003"/>
      <c r="AU66" s="1001" t="s">
        <v>407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557</v>
      </c>
      <c r="C68" s="986"/>
      <c r="D68" s="986"/>
      <c r="E68" s="986"/>
      <c r="F68" s="986"/>
      <c r="G68" s="986"/>
      <c r="H68" s="986"/>
      <c r="I68" s="986"/>
      <c r="J68" s="986"/>
      <c r="K68" s="986"/>
      <c r="L68" s="986"/>
      <c r="M68" s="986"/>
      <c r="N68" s="986"/>
      <c r="O68" s="986"/>
      <c r="P68" s="987"/>
      <c r="Q68" s="988">
        <v>20332</v>
      </c>
      <c r="R68" s="982"/>
      <c r="S68" s="982"/>
      <c r="T68" s="982"/>
      <c r="U68" s="982"/>
      <c r="V68" s="982">
        <v>20332</v>
      </c>
      <c r="W68" s="982"/>
      <c r="X68" s="982"/>
      <c r="Y68" s="982"/>
      <c r="Z68" s="982"/>
      <c r="AA68" s="982">
        <v>0</v>
      </c>
      <c r="AB68" s="982"/>
      <c r="AC68" s="982"/>
      <c r="AD68" s="982"/>
      <c r="AE68" s="982"/>
      <c r="AF68" s="982">
        <v>0</v>
      </c>
      <c r="AG68" s="982"/>
      <c r="AH68" s="982"/>
      <c r="AI68" s="982"/>
      <c r="AJ68" s="982"/>
      <c r="AK68" s="982">
        <v>10195</v>
      </c>
      <c r="AL68" s="982"/>
      <c r="AM68" s="982"/>
      <c r="AN68" s="982"/>
      <c r="AO68" s="982"/>
      <c r="AP68" s="982" t="s">
        <v>509</v>
      </c>
      <c r="AQ68" s="982"/>
      <c r="AR68" s="982"/>
      <c r="AS68" s="982"/>
      <c r="AT68" s="982"/>
      <c r="AU68" s="982" t="s">
        <v>509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958569</v>
      </c>
      <c r="R69" s="971"/>
      <c r="S69" s="971"/>
      <c r="T69" s="971"/>
      <c r="U69" s="971"/>
      <c r="V69" s="971">
        <v>928005</v>
      </c>
      <c r="W69" s="971"/>
      <c r="X69" s="971"/>
      <c r="Y69" s="971"/>
      <c r="Z69" s="971"/>
      <c r="AA69" s="971">
        <v>30564</v>
      </c>
      <c r="AB69" s="971"/>
      <c r="AC69" s="971"/>
      <c r="AD69" s="971"/>
      <c r="AE69" s="971"/>
      <c r="AF69" s="971">
        <v>29375</v>
      </c>
      <c r="AG69" s="971"/>
      <c r="AH69" s="971"/>
      <c r="AI69" s="971"/>
      <c r="AJ69" s="971"/>
      <c r="AK69" s="971">
        <v>15549</v>
      </c>
      <c r="AL69" s="971"/>
      <c r="AM69" s="971"/>
      <c r="AN69" s="971"/>
      <c r="AO69" s="971"/>
      <c r="AP69" s="971" t="s">
        <v>509</v>
      </c>
      <c r="AQ69" s="971"/>
      <c r="AR69" s="971"/>
      <c r="AS69" s="971"/>
      <c r="AT69" s="971"/>
      <c r="AU69" s="971" t="s">
        <v>509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2301</v>
      </c>
      <c r="R70" s="971"/>
      <c r="S70" s="971"/>
      <c r="T70" s="971"/>
      <c r="U70" s="971"/>
      <c r="V70" s="971">
        <v>1894</v>
      </c>
      <c r="W70" s="971"/>
      <c r="X70" s="971"/>
      <c r="Y70" s="971"/>
      <c r="Z70" s="971"/>
      <c r="AA70" s="971">
        <v>407</v>
      </c>
      <c r="AB70" s="971"/>
      <c r="AC70" s="971"/>
      <c r="AD70" s="971"/>
      <c r="AE70" s="971"/>
      <c r="AF70" s="971">
        <v>407</v>
      </c>
      <c r="AG70" s="971"/>
      <c r="AH70" s="971"/>
      <c r="AI70" s="971"/>
      <c r="AJ70" s="971"/>
      <c r="AK70" s="971" t="s">
        <v>509</v>
      </c>
      <c r="AL70" s="971"/>
      <c r="AM70" s="971"/>
      <c r="AN70" s="971"/>
      <c r="AO70" s="971"/>
      <c r="AP70" s="971">
        <v>16235</v>
      </c>
      <c r="AQ70" s="971"/>
      <c r="AR70" s="971"/>
      <c r="AS70" s="971"/>
      <c r="AT70" s="971"/>
      <c r="AU70" s="971" t="s">
        <v>509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380</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29782</v>
      </c>
      <c r="AG88" s="959"/>
      <c r="AH88" s="959"/>
      <c r="AI88" s="959"/>
      <c r="AJ88" s="959"/>
      <c r="AK88" s="963"/>
      <c r="AL88" s="963"/>
      <c r="AM88" s="963"/>
      <c r="AN88" s="963"/>
      <c r="AO88" s="963"/>
      <c r="AP88" s="959">
        <v>16235</v>
      </c>
      <c r="AQ88" s="959"/>
      <c r="AR88" s="959"/>
      <c r="AS88" s="959"/>
      <c r="AT88" s="959"/>
      <c r="AU88" s="959" t="s">
        <v>556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11445</v>
      </c>
      <c r="CS102" s="953"/>
      <c r="CT102" s="953"/>
      <c r="CU102" s="953"/>
      <c r="CV102" s="954"/>
      <c r="CW102" s="952">
        <v>2210</v>
      </c>
      <c r="CX102" s="953"/>
      <c r="CY102" s="953"/>
      <c r="CZ102" s="953"/>
      <c r="DA102" s="954"/>
      <c r="DB102" s="952">
        <v>344</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x14ac:dyDescent="0.15">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28149168</v>
      </c>
      <c r="AB110" s="889"/>
      <c r="AC110" s="889"/>
      <c r="AD110" s="889"/>
      <c r="AE110" s="890"/>
      <c r="AF110" s="891">
        <v>26627579</v>
      </c>
      <c r="AG110" s="889"/>
      <c r="AH110" s="889"/>
      <c r="AI110" s="889"/>
      <c r="AJ110" s="890"/>
      <c r="AK110" s="891">
        <v>26965780</v>
      </c>
      <c r="AL110" s="889"/>
      <c r="AM110" s="889"/>
      <c r="AN110" s="889"/>
      <c r="AO110" s="890"/>
      <c r="AP110" s="892">
        <v>5.4</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1410791648</v>
      </c>
      <c r="BR110" s="842"/>
      <c r="BS110" s="842"/>
      <c r="BT110" s="842"/>
      <c r="BU110" s="842"/>
      <c r="BV110" s="842">
        <v>1427354761</v>
      </c>
      <c r="BW110" s="842"/>
      <c r="BX110" s="842"/>
      <c r="BY110" s="842"/>
      <c r="BZ110" s="842"/>
      <c r="CA110" s="842">
        <v>1447889372</v>
      </c>
      <c r="CB110" s="842"/>
      <c r="CC110" s="842"/>
      <c r="CD110" s="842"/>
      <c r="CE110" s="842"/>
      <c r="CF110" s="866">
        <v>292</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520000</v>
      </c>
      <c r="DH110" s="842"/>
      <c r="DI110" s="842"/>
      <c r="DJ110" s="842"/>
      <c r="DK110" s="842"/>
      <c r="DL110" s="842">
        <v>312000</v>
      </c>
      <c r="DM110" s="842"/>
      <c r="DN110" s="842"/>
      <c r="DO110" s="842"/>
      <c r="DP110" s="842"/>
      <c r="DQ110" s="842">
        <v>104000</v>
      </c>
      <c r="DR110" s="842"/>
      <c r="DS110" s="842"/>
      <c r="DT110" s="842"/>
      <c r="DU110" s="842"/>
      <c r="DV110" s="843">
        <v>0</v>
      </c>
      <c r="DW110" s="843"/>
      <c r="DX110" s="843"/>
      <c r="DY110" s="843"/>
      <c r="DZ110" s="844"/>
    </row>
    <row r="111" spans="1:131" s="230" customFormat="1" ht="26.25" customHeight="1" x14ac:dyDescent="0.15">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v>520000</v>
      </c>
      <c r="BR111" s="817"/>
      <c r="BS111" s="817"/>
      <c r="BT111" s="817"/>
      <c r="BU111" s="817"/>
      <c r="BV111" s="817">
        <v>312000</v>
      </c>
      <c r="BW111" s="817"/>
      <c r="BX111" s="817"/>
      <c r="BY111" s="817"/>
      <c r="BZ111" s="817"/>
      <c r="CA111" s="817">
        <v>104000</v>
      </c>
      <c r="CB111" s="817"/>
      <c r="CC111" s="817"/>
      <c r="CD111" s="817"/>
      <c r="CE111" s="817"/>
      <c r="CF111" s="875">
        <v>0</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46560181</v>
      </c>
      <c r="AB112" s="780"/>
      <c r="AC112" s="780"/>
      <c r="AD112" s="780"/>
      <c r="AE112" s="781"/>
      <c r="AF112" s="782">
        <v>48753248</v>
      </c>
      <c r="AG112" s="780"/>
      <c r="AH112" s="780"/>
      <c r="AI112" s="780"/>
      <c r="AJ112" s="781"/>
      <c r="AK112" s="782">
        <v>50063701</v>
      </c>
      <c r="AL112" s="780"/>
      <c r="AM112" s="780"/>
      <c r="AN112" s="780"/>
      <c r="AO112" s="781"/>
      <c r="AP112" s="824">
        <v>10.1</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172353821</v>
      </c>
      <c r="BR112" s="817"/>
      <c r="BS112" s="817"/>
      <c r="BT112" s="817"/>
      <c r="BU112" s="817"/>
      <c r="BV112" s="817">
        <v>167163560</v>
      </c>
      <c r="BW112" s="817"/>
      <c r="BX112" s="817"/>
      <c r="BY112" s="817"/>
      <c r="BZ112" s="817"/>
      <c r="CA112" s="817">
        <v>168033454</v>
      </c>
      <c r="CB112" s="817"/>
      <c r="CC112" s="817"/>
      <c r="CD112" s="817"/>
      <c r="CE112" s="817"/>
      <c r="CF112" s="875">
        <v>33.9</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16033034</v>
      </c>
      <c r="AB113" s="919"/>
      <c r="AC113" s="919"/>
      <c r="AD113" s="919"/>
      <c r="AE113" s="920"/>
      <c r="AF113" s="921">
        <v>15103177</v>
      </c>
      <c r="AG113" s="919"/>
      <c r="AH113" s="919"/>
      <c r="AI113" s="919"/>
      <c r="AJ113" s="920"/>
      <c r="AK113" s="921">
        <v>16072077</v>
      </c>
      <c r="AL113" s="919"/>
      <c r="AM113" s="919"/>
      <c r="AN113" s="919"/>
      <c r="AO113" s="920"/>
      <c r="AP113" s="922">
        <v>3.2</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t="s">
        <v>121</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116418373</v>
      </c>
      <c r="BR114" s="817"/>
      <c r="BS114" s="817"/>
      <c r="BT114" s="817"/>
      <c r="BU114" s="817"/>
      <c r="BV114" s="817">
        <v>113987336</v>
      </c>
      <c r="BW114" s="817"/>
      <c r="BX114" s="817"/>
      <c r="BY114" s="817"/>
      <c r="BZ114" s="817"/>
      <c r="CA114" s="817">
        <v>118825898</v>
      </c>
      <c r="CB114" s="817"/>
      <c r="CC114" s="817"/>
      <c r="CD114" s="817"/>
      <c r="CE114" s="817"/>
      <c r="CF114" s="875">
        <v>24</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291896</v>
      </c>
      <c r="AB115" s="919"/>
      <c r="AC115" s="919"/>
      <c r="AD115" s="919"/>
      <c r="AE115" s="920"/>
      <c r="AF115" s="921">
        <v>284334</v>
      </c>
      <c r="AG115" s="919"/>
      <c r="AH115" s="919"/>
      <c r="AI115" s="919"/>
      <c r="AJ115" s="920"/>
      <c r="AK115" s="921">
        <v>288535</v>
      </c>
      <c r="AL115" s="919"/>
      <c r="AM115" s="919"/>
      <c r="AN115" s="919"/>
      <c r="AO115" s="920"/>
      <c r="AP115" s="922">
        <v>0.1</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v>951179</v>
      </c>
      <c r="BR115" s="817"/>
      <c r="BS115" s="817"/>
      <c r="BT115" s="817"/>
      <c r="BU115" s="817"/>
      <c r="BV115" s="817">
        <v>1355227</v>
      </c>
      <c r="BW115" s="817"/>
      <c r="BX115" s="817"/>
      <c r="BY115" s="817"/>
      <c r="BZ115" s="817"/>
      <c r="CA115" s="817">
        <v>1578828</v>
      </c>
      <c r="CB115" s="817"/>
      <c r="CC115" s="817"/>
      <c r="CD115" s="817"/>
      <c r="CE115" s="817"/>
      <c r="CF115" s="875">
        <v>0.3</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27</v>
      </c>
      <c r="AB116" s="780"/>
      <c r="AC116" s="780"/>
      <c r="AD116" s="780"/>
      <c r="AE116" s="781"/>
      <c r="AF116" s="782">
        <v>87</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91034306</v>
      </c>
      <c r="AB117" s="903"/>
      <c r="AC117" s="903"/>
      <c r="AD117" s="903"/>
      <c r="AE117" s="904"/>
      <c r="AF117" s="905">
        <v>90768425</v>
      </c>
      <c r="AG117" s="903"/>
      <c r="AH117" s="903"/>
      <c r="AI117" s="903"/>
      <c r="AJ117" s="904"/>
      <c r="AK117" s="905">
        <v>93390093</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291896</v>
      </c>
      <c r="AB119" s="889"/>
      <c r="AC119" s="889"/>
      <c r="AD119" s="889"/>
      <c r="AE119" s="890"/>
      <c r="AF119" s="891">
        <v>284334</v>
      </c>
      <c r="AG119" s="889"/>
      <c r="AH119" s="889"/>
      <c r="AI119" s="889"/>
      <c r="AJ119" s="890"/>
      <c r="AK119" s="891">
        <v>288535</v>
      </c>
      <c r="AL119" s="889"/>
      <c r="AM119" s="889"/>
      <c r="AN119" s="889"/>
      <c r="AO119" s="890"/>
      <c r="AP119" s="892">
        <v>0.1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449</v>
      </c>
      <c r="BP119" s="878"/>
      <c r="BQ119" s="879">
        <v>1701035021</v>
      </c>
      <c r="BR119" s="845"/>
      <c r="BS119" s="845"/>
      <c r="BT119" s="845"/>
      <c r="BU119" s="845"/>
      <c r="BV119" s="845">
        <v>1710172884</v>
      </c>
      <c r="BW119" s="845"/>
      <c r="BX119" s="845"/>
      <c r="BY119" s="845"/>
      <c r="BZ119" s="845"/>
      <c r="CA119" s="845">
        <v>1736431552</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431885361</v>
      </c>
      <c r="BR120" s="842"/>
      <c r="BS120" s="842"/>
      <c r="BT120" s="842"/>
      <c r="BU120" s="842"/>
      <c r="BV120" s="842">
        <v>471674683</v>
      </c>
      <c r="BW120" s="842"/>
      <c r="BX120" s="842"/>
      <c r="BY120" s="842"/>
      <c r="BZ120" s="842"/>
      <c r="CA120" s="842">
        <v>503704115</v>
      </c>
      <c r="CB120" s="842"/>
      <c r="CC120" s="842"/>
      <c r="CD120" s="842"/>
      <c r="CE120" s="842"/>
      <c r="CF120" s="866">
        <v>101.6</v>
      </c>
      <c r="CG120" s="867"/>
      <c r="CH120" s="867"/>
      <c r="CI120" s="867"/>
      <c r="CJ120" s="867"/>
      <c r="CK120" s="868" t="s">
        <v>453</v>
      </c>
      <c r="CL120" s="852"/>
      <c r="CM120" s="852"/>
      <c r="CN120" s="852"/>
      <c r="CO120" s="853"/>
      <c r="CP120" s="872" t="s">
        <v>402</v>
      </c>
      <c r="CQ120" s="873"/>
      <c r="CR120" s="873"/>
      <c r="CS120" s="873"/>
      <c r="CT120" s="873"/>
      <c r="CU120" s="873"/>
      <c r="CV120" s="873"/>
      <c r="CW120" s="873"/>
      <c r="CX120" s="873"/>
      <c r="CY120" s="873"/>
      <c r="CZ120" s="873"/>
      <c r="DA120" s="873"/>
      <c r="DB120" s="873"/>
      <c r="DC120" s="873"/>
      <c r="DD120" s="873"/>
      <c r="DE120" s="873"/>
      <c r="DF120" s="874"/>
      <c r="DG120" s="861">
        <v>141833470</v>
      </c>
      <c r="DH120" s="842"/>
      <c r="DI120" s="842"/>
      <c r="DJ120" s="842"/>
      <c r="DK120" s="842"/>
      <c r="DL120" s="842">
        <v>138787638</v>
      </c>
      <c r="DM120" s="842"/>
      <c r="DN120" s="842"/>
      <c r="DO120" s="842"/>
      <c r="DP120" s="842"/>
      <c r="DQ120" s="842">
        <v>136820259</v>
      </c>
      <c r="DR120" s="842"/>
      <c r="DS120" s="842"/>
      <c r="DT120" s="842"/>
      <c r="DU120" s="842"/>
      <c r="DV120" s="843">
        <v>27.6</v>
      </c>
      <c r="DW120" s="843"/>
      <c r="DX120" s="843"/>
      <c r="DY120" s="843"/>
      <c r="DZ120" s="844"/>
    </row>
    <row r="121" spans="1:130" s="230" customFormat="1" ht="26.25" customHeight="1" x14ac:dyDescent="0.15">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247119737</v>
      </c>
      <c r="BR121" s="817"/>
      <c r="BS121" s="817"/>
      <c r="BT121" s="817"/>
      <c r="BU121" s="817"/>
      <c r="BV121" s="817">
        <v>253348708</v>
      </c>
      <c r="BW121" s="817"/>
      <c r="BX121" s="817"/>
      <c r="BY121" s="817"/>
      <c r="BZ121" s="817"/>
      <c r="CA121" s="817">
        <v>263602922</v>
      </c>
      <c r="CB121" s="817"/>
      <c r="CC121" s="817"/>
      <c r="CD121" s="817"/>
      <c r="CE121" s="817"/>
      <c r="CF121" s="875">
        <v>53.2</v>
      </c>
      <c r="CG121" s="876"/>
      <c r="CH121" s="876"/>
      <c r="CI121" s="876"/>
      <c r="CJ121" s="876"/>
      <c r="CK121" s="869"/>
      <c r="CL121" s="855"/>
      <c r="CM121" s="855"/>
      <c r="CN121" s="855"/>
      <c r="CO121" s="856"/>
      <c r="CP121" s="835" t="s">
        <v>400</v>
      </c>
      <c r="CQ121" s="836"/>
      <c r="CR121" s="836"/>
      <c r="CS121" s="836"/>
      <c r="CT121" s="836"/>
      <c r="CU121" s="836"/>
      <c r="CV121" s="836"/>
      <c r="CW121" s="836"/>
      <c r="CX121" s="836"/>
      <c r="CY121" s="836"/>
      <c r="CZ121" s="836"/>
      <c r="DA121" s="836"/>
      <c r="DB121" s="836"/>
      <c r="DC121" s="836"/>
      <c r="DD121" s="836"/>
      <c r="DE121" s="836"/>
      <c r="DF121" s="837"/>
      <c r="DG121" s="816">
        <v>18995564</v>
      </c>
      <c r="DH121" s="817"/>
      <c r="DI121" s="817"/>
      <c r="DJ121" s="817"/>
      <c r="DK121" s="817"/>
      <c r="DL121" s="817">
        <v>19082803</v>
      </c>
      <c r="DM121" s="817"/>
      <c r="DN121" s="817"/>
      <c r="DO121" s="817"/>
      <c r="DP121" s="817"/>
      <c r="DQ121" s="817">
        <v>24282862</v>
      </c>
      <c r="DR121" s="817"/>
      <c r="DS121" s="817"/>
      <c r="DT121" s="817"/>
      <c r="DU121" s="817"/>
      <c r="DV121" s="794">
        <v>4.9000000000000004</v>
      </c>
      <c r="DW121" s="794"/>
      <c r="DX121" s="794"/>
      <c r="DY121" s="794"/>
      <c r="DZ121" s="795"/>
    </row>
    <row r="122" spans="1:130" s="230" customFormat="1" ht="26.25" customHeight="1" x14ac:dyDescent="0.15">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875361944</v>
      </c>
      <c r="BR122" s="845"/>
      <c r="BS122" s="845"/>
      <c r="BT122" s="845"/>
      <c r="BU122" s="845"/>
      <c r="BV122" s="845">
        <v>879567935</v>
      </c>
      <c r="BW122" s="845"/>
      <c r="BX122" s="845"/>
      <c r="BY122" s="845"/>
      <c r="BZ122" s="845"/>
      <c r="CA122" s="845">
        <v>878839128</v>
      </c>
      <c r="CB122" s="845"/>
      <c r="CC122" s="845"/>
      <c r="CD122" s="845"/>
      <c r="CE122" s="845"/>
      <c r="CF122" s="846">
        <v>177.2</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6005847</v>
      </c>
      <c r="DH122" s="817"/>
      <c r="DI122" s="817"/>
      <c r="DJ122" s="817"/>
      <c r="DK122" s="817"/>
      <c r="DL122" s="817">
        <v>4729448</v>
      </c>
      <c r="DM122" s="817"/>
      <c r="DN122" s="817"/>
      <c r="DO122" s="817"/>
      <c r="DP122" s="817"/>
      <c r="DQ122" s="817">
        <v>4448937</v>
      </c>
      <c r="DR122" s="817"/>
      <c r="DS122" s="817"/>
      <c r="DT122" s="817"/>
      <c r="DU122" s="817"/>
      <c r="DV122" s="794">
        <v>0.9</v>
      </c>
      <c r="DW122" s="794"/>
      <c r="DX122" s="794"/>
      <c r="DY122" s="794"/>
      <c r="DZ122" s="795"/>
    </row>
    <row r="123" spans="1:130" s="230" customFormat="1" ht="26.25" customHeight="1" x14ac:dyDescent="0.15">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457</v>
      </c>
      <c r="BP123" s="878"/>
      <c r="BQ123" s="832">
        <v>1554367042</v>
      </c>
      <c r="BR123" s="833"/>
      <c r="BS123" s="833"/>
      <c r="BT123" s="833"/>
      <c r="BU123" s="833"/>
      <c r="BV123" s="833">
        <v>1604591326</v>
      </c>
      <c r="BW123" s="833"/>
      <c r="BX123" s="833"/>
      <c r="BY123" s="833"/>
      <c r="BZ123" s="833"/>
      <c r="CA123" s="833">
        <v>1646146165</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v>4148191</v>
      </c>
      <c r="DH123" s="780"/>
      <c r="DI123" s="780"/>
      <c r="DJ123" s="780"/>
      <c r="DK123" s="781"/>
      <c r="DL123" s="782">
        <v>3940369</v>
      </c>
      <c r="DM123" s="780"/>
      <c r="DN123" s="780"/>
      <c r="DO123" s="780"/>
      <c r="DP123" s="781"/>
      <c r="DQ123" s="782">
        <v>1839151</v>
      </c>
      <c r="DR123" s="780"/>
      <c r="DS123" s="780"/>
      <c r="DT123" s="780"/>
      <c r="DU123" s="781"/>
      <c r="DV123" s="824">
        <v>0.4</v>
      </c>
      <c r="DW123" s="825"/>
      <c r="DX123" s="825"/>
      <c r="DY123" s="825"/>
      <c r="DZ123" s="826"/>
    </row>
    <row r="124" spans="1:130" s="230" customFormat="1" ht="26.25" customHeight="1" thickBot="1" x14ac:dyDescent="0.2">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29.3</v>
      </c>
      <c r="BR124" s="831"/>
      <c r="BS124" s="831"/>
      <c r="BT124" s="831"/>
      <c r="BU124" s="831"/>
      <c r="BV124" s="831">
        <v>21.8</v>
      </c>
      <c r="BW124" s="831"/>
      <c r="BX124" s="831"/>
      <c r="BY124" s="831"/>
      <c r="BZ124" s="831"/>
      <c r="CA124" s="831">
        <v>18.2</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v>1370749</v>
      </c>
      <c r="DH124" s="764"/>
      <c r="DI124" s="764"/>
      <c r="DJ124" s="764"/>
      <c r="DK124" s="765"/>
      <c r="DL124" s="766">
        <v>623302</v>
      </c>
      <c r="DM124" s="764"/>
      <c r="DN124" s="764"/>
      <c r="DO124" s="764"/>
      <c r="DP124" s="765"/>
      <c r="DQ124" s="766">
        <v>642245</v>
      </c>
      <c r="DR124" s="764"/>
      <c r="DS124" s="764"/>
      <c r="DT124" s="764"/>
      <c r="DU124" s="765"/>
      <c r="DV124" s="848">
        <v>0.1</v>
      </c>
      <c r="DW124" s="849"/>
      <c r="DX124" s="849"/>
      <c r="DY124" s="849"/>
      <c r="DZ124" s="850"/>
    </row>
    <row r="125" spans="1:130" s="230" customFormat="1" ht="26.25" customHeight="1" x14ac:dyDescent="0.15">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20002116</v>
      </c>
      <c r="AB128" s="801"/>
      <c r="AC128" s="801"/>
      <c r="AD128" s="801"/>
      <c r="AE128" s="802"/>
      <c r="AF128" s="803">
        <v>18386586</v>
      </c>
      <c r="AG128" s="801"/>
      <c r="AH128" s="801"/>
      <c r="AI128" s="801"/>
      <c r="AJ128" s="802"/>
      <c r="AK128" s="803">
        <v>20507380</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121</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v>951179</v>
      </c>
      <c r="DH128" s="791"/>
      <c r="DI128" s="791"/>
      <c r="DJ128" s="791"/>
      <c r="DK128" s="791"/>
      <c r="DL128" s="791">
        <v>1355227</v>
      </c>
      <c r="DM128" s="791"/>
      <c r="DN128" s="791"/>
      <c r="DO128" s="791"/>
      <c r="DP128" s="791"/>
      <c r="DQ128" s="791">
        <v>1578828</v>
      </c>
      <c r="DR128" s="791"/>
      <c r="DS128" s="791"/>
      <c r="DT128" s="791"/>
      <c r="DU128" s="791"/>
      <c r="DV128" s="792">
        <v>0.3</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556234732</v>
      </c>
      <c r="AB129" s="780"/>
      <c r="AC129" s="780"/>
      <c r="AD129" s="780"/>
      <c r="AE129" s="781"/>
      <c r="AF129" s="782">
        <v>541516226</v>
      </c>
      <c r="AG129" s="780"/>
      <c r="AH129" s="780"/>
      <c r="AI129" s="780"/>
      <c r="AJ129" s="781"/>
      <c r="AK129" s="782">
        <v>553530274</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121</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57190913</v>
      </c>
      <c r="AB130" s="780"/>
      <c r="AC130" s="780"/>
      <c r="AD130" s="780"/>
      <c r="AE130" s="781"/>
      <c r="AF130" s="782">
        <v>57755270</v>
      </c>
      <c r="AG130" s="780"/>
      <c r="AH130" s="780"/>
      <c r="AI130" s="780"/>
      <c r="AJ130" s="781"/>
      <c r="AK130" s="782">
        <v>57694000</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2.9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499043819</v>
      </c>
      <c r="AB131" s="764"/>
      <c r="AC131" s="764"/>
      <c r="AD131" s="764"/>
      <c r="AE131" s="765"/>
      <c r="AF131" s="766">
        <v>483760956</v>
      </c>
      <c r="AG131" s="764"/>
      <c r="AH131" s="764"/>
      <c r="AI131" s="764"/>
      <c r="AJ131" s="765"/>
      <c r="AK131" s="766">
        <v>495836274</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v>18.2</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2.77355945</v>
      </c>
      <c r="AB132" s="745"/>
      <c r="AC132" s="745"/>
      <c r="AD132" s="745"/>
      <c r="AE132" s="746"/>
      <c r="AF132" s="747">
        <v>3.0235116780000002</v>
      </c>
      <c r="AG132" s="745"/>
      <c r="AH132" s="745"/>
      <c r="AI132" s="745"/>
      <c r="AJ132" s="746"/>
      <c r="AK132" s="747">
        <v>3.0632516839999999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2.7</v>
      </c>
      <c r="AB133" s="724"/>
      <c r="AC133" s="724"/>
      <c r="AD133" s="724"/>
      <c r="AE133" s="725"/>
      <c r="AF133" s="723">
        <v>2.9</v>
      </c>
      <c r="AG133" s="724"/>
      <c r="AH133" s="724"/>
      <c r="AI133" s="724"/>
      <c r="AJ133" s="725"/>
      <c r="AK133" s="723">
        <v>2.9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TRUnrEM9R7qKR00UnTjdfRd9dfswxXO+tfoNJNNQR88/BqLMDkbTD1mATrXs9XIkjSlPEem0H8ReedsXVxbBg==" saltValue="MjPT2+MaRTofv1PL/HqS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4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Lch3Cm8iNqpypO7NCRJiyjdEag6v8O5v5bRWVoRg/ShyEiC/txwNGJNbo/Ik+4e9lLeg4yeH8fiXOTeZ4Y+3g==" saltValue="4/nflShnz/Zg7NhqMfLcR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G53" sqref="G5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Mrq+7Xc7Q1bmk+Gq0SQVkzV7wUsfTaupCS4IMdXUGKqTS8VrDkfwIHqT+/YUw4clC/ntrxM/jHSuX6BQl5GWA==" saltValue="co7BbxwbcxUMCJEyq199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G53" sqref="G5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159935709</v>
      </c>
      <c r="AP9" s="281">
        <v>81728</v>
      </c>
      <c r="AQ9" s="282">
        <v>103356</v>
      </c>
      <c r="AR9" s="283">
        <v>-20.9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1895</v>
      </c>
      <c r="AP10" s="284">
        <v>1</v>
      </c>
      <c r="AQ10" s="285">
        <v>104</v>
      </c>
      <c r="AR10" s="286">
        <v>-99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v>1931803</v>
      </c>
      <c r="AP11" s="284">
        <v>987</v>
      </c>
      <c r="AQ11" s="285">
        <v>1054</v>
      </c>
      <c r="AR11" s="286">
        <v>-6.4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v>22918</v>
      </c>
      <c r="AP12" s="284">
        <v>12</v>
      </c>
      <c r="AQ12" s="285">
        <v>3</v>
      </c>
      <c r="AR12" s="286">
        <v>300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495</v>
      </c>
      <c r="AL13" s="1131"/>
      <c r="AM13" s="1131"/>
      <c r="AN13" s="1132"/>
      <c r="AO13" s="284">
        <v>4284497</v>
      </c>
      <c r="AP13" s="284">
        <v>2189</v>
      </c>
      <c r="AQ13" s="285">
        <v>1918</v>
      </c>
      <c r="AR13" s="286">
        <v>14.1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496</v>
      </c>
      <c r="AL14" s="1131"/>
      <c r="AM14" s="1131"/>
      <c r="AN14" s="1132"/>
      <c r="AO14" s="284">
        <v>1643754</v>
      </c>
      <c r="AP14" s="284">
        <v>840</v>
      </c>
      <c r="AQ14" s="285">
        <v>1336</v>
      </c>
      <c r="AR14" s="286">
        <v>-37.1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497</v>
      </c>
      <c r="AL15" s="1134"/>
      <c r="AM15" s="1134"/>
      <c r="AN15" s="1135"/>
      <c r="AO15" s="284">
        <v>-5112600</v>
      </c>
      <c r="AP15" s="284">
        <v>-2613</v>
      </c>
      <c r="AQ15" s="285">
        <v>-3217</v>
      </c>
      <c r="AR15" s="286">
        <v>-18.8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162707976</v>
      </c>
      <c r="AP16" s="284">
        <v>83145</v>
      </c>
      <c r="AQ16" s="285">
        <v>104553</v>
      </c>
      <c r="AR16" s="286">
        <v>-20.5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502</v>
      </c>
      <c r="AL21" s="1137"/>
      <c r="AM21" s="1137"/>
      <c r="AN21" s="1138"/>
      <c r="AO21" s="297">
        <v>10.01</v>
      </c>
      <c r="AP21" s="298">
        <v>11.38</v>
      </c>
      <c r="AQ21" s="299">
        <v>-1.37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503</v>
      </c>
      <c r="AL22" s="1137"/>
      <c r="AM22" s="1137"/>
      <c r="AN22" s="1138"/>
      <c r="AO22" s="302">
        <v>99.4</v>
      </c>
      <c r="AP22" s="303">
        <v>99.9</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507</v>
      </c>
      <c r="AL32" s="1121"/>
      <c r="AM32" s="1121"/>
      <c r="AN32" s="1122"/>
      <c r="AO32" s="312">
        <v>26965780</v>
      </c>
      <c r="AP32" s="312">
        <v>13780</v>
      </c>
      <c r="AQ32" s="313">
        <v>30018</v>
      </c>
      <c r="AR32" s="314">
        <v>-54.1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508</v>
      </c>
      <c r="AL33" s="1121"/>
      <c r="AM33" s="1121"/>
      <c r="AN33" s="1122"/>
      <c r="AO33" s="312" t="s">
        <v>509</v>
      </c>
      <c r="AP33" s="312" t="s">
        <v>509</v>
      </c>
      <c r="AQ33" s="313">
        <v>2237</v>
      </c>
      <c r="AR33" s="314" t="s">
        <v>509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v>50063701</v>
      </c>
      <c r="AP34" s="312">
        <v>25583</v>
      </c>
      <c r="AQ34" s="313">
        <v>21851</v>
      </c>
      <c r="AR34" s="314">
        <v>17.100000000000001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16072077</v>
      </c>
      <c r="AP35" s="312">
        <v>8213</v>
      </c>
      <c r="AQ35" s="313">
        <v>9810</v>
      </c>
      <c r="AR35" s="314">
        <v>-16.3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t="s">
        <v>509</v>
      </c>
      <c r="AP36" s="312" t="s">
        <v>509</v>
      </c>
      <c r="AQ36" s="313">
        <v>148</v>
      </c>
      <c r="AR36" s="314" t="s">
        <v>509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v>288535</v>
      </c>
      <c r="AP37" s="312">
        <v>147</v>
      </c>
      <c r="AQ37" s="313">
        <v>1410</v>
      </c>
      <c r="AR37" s="314">
        <v>-89.6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t="s">
        <v>509</v>
      </c>
      <c r="AP38" s="315" t="s">
        <v>509</v>
      </c>
      <c r="AQ38" s="316">
        <v>0</v>
      </c>
      <c r="AR38" s="304" t="s">
        <v>509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-20507380</v>
      </c>
      <c r="AP39" s="312">
        <v>-10479</v>
      </c>
      <c r="AQ39" s="313">
        <v>-17155</v>
      </c>
      <c r="AR39" s="314">
        <v>-38.9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-57694000</v>
      </c>
      <c r="AP40" s="312">
        <v>-29482</v>
      </c>
      <c r="AQ40" s="313">
        <v>-31149</v>
      </c>
      <c r="AR40" s="314">
        <v>-5.4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15188713</v>
      </c>
      <c r="AP41" s="312">
        <v>7762</v>
      </c>
      <c r="AQ41" s="313">
        <v>17170</v>
      </c>
      <c r="AR41" s="314">
        <v>-54.8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93969877</v>
      </c>
      <c r="AN51" s="334">
        <v>47961</v>
      </c>
      <c r="AO51" s="335">
        <v>-12.7</v>
      </c>
      <c r="AP51" s="336">
        <v>57132</v>
      </c>
      <c r="AQ51" s="337">
        <v>4</v>
      </c>
      <c r="AR51" s="338">
        <v>-16.7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54802297</v>
      </c>
      <c r="AN52" s="342">
        <v>27970</v>
      </c>
      <c r="AO52" s="343">
        <v>-21.4</v>
      </c>
      <c r="AP52" s="344">
        <v>30126</v>
      </c>
      <c r="AQ52" s="345">
        <v>2.8</v>
      </c>
      <c r="AR52" s="346">
        <v>-24.2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99964828</v>
      </c>
      <c r="AN53" s="334">
        <v>50962</v>
      </c>
      <c r="AO53" s="335">
        <v>6.3</v>
      </c>
      <c r="AP53" s="336">
        <v>58766</v>
      </c>
      <c r="AQ53" s="337">
        <v>2.9</v>
      </c>
      <c r="AR53" s="338">
        <v>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60088853</v>
      </c>
      <c r="AN54" s="342">
        <v>30633</v>
      </c>
      <c r="AO54" s="343">
        <v>9.5</v>
      </c>
      <c r="AP54" s="344">
        <v>29363</v>
      </c>
      <c r="AQ54" s="345">
        <v>-2.5</v>
      </c>
      <c r="AR54" s="346">
        <v>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102730229</v>
      </c>
      <c r="AN55" s="334">
        <v>52396</v>
      </c>
      <c r="AO55" s="335">
        <v>2.8</v>
      </c>
      <c r="AP55" s="336">
        <v>62482</v>
      </c>
      <c r="AQ55" s="337">
        <v>6.3</v>
      </c>
      <c r="AR55" s="338">
        <v>-3.5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57611190</v>
      </c>
      <c r="AN56" s="342">
        <v>29383</v>
      </c>
      <c r="AO56" s="343">
        <v>-4.0999999999999996</v>
      </c>
      <c r="AP56" s="344">
        <v>34626</v>
      </c>
      <c r="AQ56" s="345">
        <v>17.899999999999999</v>
      </c>
      <c r="AR56" s="346">
        <v>-22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110679646</v>
      </c>
      <c r="AN57" s="334">
        <v>56483</v>
      </c>
      <c r="AO57" s="335">
        <v>7.8</v>
      </c>
      <c r="AP57" s="336">
        <v>59288</v>
      </c>
      <c r="AQ57" s="337">
        <v>-5.0999999999999996</v>
      </c>
      <c r="AR57" s="338">
        <v>12.9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71444052</v>
      </c>
      <c r="AN58" s="342">
        <v>36460</v>
      </c>
      <c r="AO58" s="343">
        <v>24.1</v>
      </c>
      <c r="AP58" s="344">
        <v>32670</v>
      </c>
      <c r="AQ58" s="345">
        <v>-5.6</v>
      </c>
      <c r="AR58" s="346">
        <v>29.7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135453214</v>
      </c>
      <c r="AN59" s="334">
        <v>69217</v>
      </c>
      <c r="AO59" s="335">
        <v>22.5</v>
      </c>
      <c r="AP59" s="336">
        <v>63490</v>
      </c>
      <c r="AQ59" s="337">
        <v>7.1</v>
      </c>
      <c r="AR59" s="338">
        <v>15.4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80986238</v>
      </c>
      <c r="AN60" s="342">
        <v>41384</v>
      </c>
      <c r="AO60" s="343">
        <v>13.5</v>
      </c>
      <c r="AP60" s="344">
        <v>35347</v>
      </c>
      <c r="AQ60" s="345">
        <v>8.1999999999999993</v>
      </c>
      <c r="AR60" s="346">
        <v>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108559559</v>
      </c>
      <c r="AN61" s="349">
        <v>55404</v>
      </c>
      <c r="AO61" s="350">
        <v>5.3</v>
      </c>
      <c r="AP61" s="351">
        <v>60232</v>
      </c>
      <c r="AQ61" s="352">
        <v>3</v>
      </c>
      <c r="AR61" s="338">
        <v>2.2999999999999998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64986526</v>
      </c>
      <c r="AN62" s="342">
        <v>33166</v>
      </c>
      <c r="AO62" s="343">
        <v>4.3</v>
      </c>
      <c r="AP62" s="344">
        <v>32426</v>
      </c>
      <c r="AQ62" s="345">
        <v>4.2</v>
      </c>
      <c r="AR62" s="346">
        <v>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rAwd8DfVpkNzeT38qLnmNmtHtgQY8c1UqekiTlLbZwCKY3ob0nt7/e3Y58AWefiksiJ1jfHjuuABDdssB/yCQ==" saltValue="2q4NQSgXk2DnFGUBVZCT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1" spans="125:125" ht="13.5" hidden="1" customHeight="1" x14ac:dyDescent="0.15">
      <c r="DU121" s="259"/>
    </row>
  </sheetData>
  <sheetProtection algorithmName="SHA-512" hashValue="1NE984frhVJzDxbGD9GW+rFaVaUXnhxfc5FPNCpkg6nnA+ja0KLVcJakAJu2R0Y4j2gwrpwN+++KzNXXEubNRw==" saltValue="2EoWJ4+BtpqTgFu+VTPHq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DekCODCqWqi2Beg/yxcLyd9myZY19ofP6pK2jGrE54KJw5YrXezjZHR10r/dmnALIRN1rgvfp19NZhe/qfAEbQ==" saltValue="tCKFkwx9y9hXwHNlKOKrE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4.34</v>
      </c>
      <c r="G47" s="12">
        <v>4.92</v>
      </c>
      <c r="H47" s="12">
        <v>4.71</v>
      </c>
      <c r="I47" s="12">
        <v>5.15</v>
      </c>
      <c r="J47" s="13">
        <v>5.22</v>
      </c>
    </row>
    <row r="48" spans="2:10" ht="57.75" customHeight="1" x14ac:dyDescent="0.15">
      <c r="B48" s="14"/>
      <c r="C48" s="1141" t="s">
        <v>4</v>
      </c>
      <c r="D48" s="1141"/>
      <c r="E48" s="1142"/>
      <c r="F48" s="15">
        <v>1.46</v>
      </c>
      <c r="G48" s="16">
        <v>2.3199999999999998</v>
      </c>
      <c r="H48" s="16">
        <v>1.79</v>
      </c>
      <c r="I48" s="16">
        <v>1.44</v>
      </c>
      <c r="J48" s="17">
        <v>1.1299999999999999</v>
      </c>
    </row>
    <row r="49" spans="2:10" ht="57.75" customHeight="1" thickBot="1" x14ac:dyDescent="0.2">
      <c r="B49" s="18"/>
      <c r="C49" s="1143" t="s">
        <v>5</v>
      </c>
      <c r="D49" s="1143"/>
      <c r="E49" s="1144"/>
      <c r="F49" s="19">
        <v>0.5</v>
      </c>
      <c r="G49" s="20">
        <v>0.89</v>
      </c>
      <c r="H49" s="20" t="s">
        <v>538</v>
      </c>
      <c r="I49" s="20" t="s">
        <v>539</v>
      </c>
      <c r="J49" s="21" t="s">
        <v>540</v>
      </c>
    </row>
    <row r="50" spans="2:10" x14ac:dyDescent="0.15"/>
  </sheetData>
  <sheetProtection algorithmName="SHA-512" hashValue="I+lwbkOL73xCcYjL5IlDXLE2G9LgZODRLok9Jz5ofLr9IKUuYYGjL5mNfw1a9SSdMxKWn73tHz/tWBt/to2Ylw==" saltValue="SSmh3ItSUNfpw5kpJWCh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541</v>
      </c>
      <c r="D34" s="1151"/>
      <c r="E34" s="1152"/>
      <c r="F34" s="32">
        <v>2.97</v>
      </c>
      <c r="G34" s="33">
        <v>3.2</v>
      </c>
      <c r="H34" s="33">
        <v>3.05</v>
      </c>
      <c r="I34" s="33">
        <v>3.03</v>
      </c>
      <c r="J34" s="34">
        <v>2.44</v>
      </c>
      <c r="K34" s="22"/>
      <c r="L34" s="22"/>
      <c r="M34" s="22"/>
      <c r="N34" s="22"/>
      <c r="O34" s="22"/>
      <c r="P34" s="22"/>
    </row>
    <row r="35" spans="1:16" ht="39" customHeight="1" x14ac:dyDescent="0.15">
      <c r="A35" s="22"/>
      <c r="B35" s="35"/>
      <c r="C35" s="1145" t="s">
        <v>542</v>
      </c>
      <c r="D35" s="1146"/>
      <c r="E35" s="1147"/>
      <c r="F35" s="36">
        <v>1.4</v>
      </c>
      <c r="G35" s="37">
        <v>1.3</v>
      </c>
      <c r="H35" s="37">
        <v>1.28</v>
      </c>
      <c r="I35" s="37">
        <v>1.19</v>
      </c>
      <c r="J35" s="38">
        <v>1.1100000000000001</v>
      </c>
      <c r="K35" s="22"/>
      <c r="L35" s="22"/>
      <c r="M35" s="22"/>
      <c r="N35" s="22"/>
      <c r="O35" s="22"/>
      <c r="P35" s="22"/>
    </row>
    <row r="36" spans="1:16" ht="39" customHeight="1" x14ac:dyDescent="0.15">
      <c r="A36" s="22"/>
      <c r="B36" s="35"/>
      <c r="C36" s="1145" t="s">
        <v>543</v>
      </c>
      <c r="D36" s="1146"/>
      <c r="E36" s="1147"/>
      <c r="F36" s="36">
        <v>1.32</v>
      </c>
      <c r="G36" s="37">
        <v>2.2400000000000002</v>
      </c>
      <c r="H36" s="37">
        <v>1.75</v>
      </c>
      <c r="I36" s="37">
        <v>1.25</v>
      </c>
      <c r="J36" s="38">
        <v>1.1000000000000001</v>
      </c>
      <c r="K36" s="22"/>
      <c r="L36" s="22"/>
      <c r="M36" s="22"/>
      <c r="N36" s="22"/>
      <c r="O36" s="22"/>
      <c r="P36" s="22"/>
    </row>
    <row r="37" spans="1:16" ht="39" customHeight="1" x14ac:dyDescent="0.15">
      <c r="A37" s="22"/>
      <c r="B37" s="35"/>
      <c r="C37" s="1145" t="s">
        <v>544</v>
      </c>
      <c r="D37" s="1146"/>
      <c r="E37" s="1147"/>
      <c r="F37" s="36">
        <v>0.19</v>
      </c>
      <c r="G37" s="37">
        <v>0.17</v>
      </c>
      <c r="H37" s="37">
        <v>0.17</v>
      </c>
      <c r="I37" s="37">
        <v>0.23</v>
      </c>
      <c r="J37" s="38">
        <v>0.26</v>
      </c>
      <c r="K37" s="22"/>
      <c r="L37" s="22"/>
      <c r="M37" s="22"/>
      <c r="N37" s="22"/>
      <c r="O37" s="22"/>
      <c r="P37" s="22"/>
    </row>
    <row r="38" spans="1:16" ht="39" customHeight="1" x14ac:dyDescent="0.15">
      <c r="A38" s="22"/>
      <c r="B38" s="35"/>
      <c r="C38" s="1145" t="s">
        <v>545</v>
      </c>
      <c r="D38" s="1146"/>
      <c r="E38" s="1147"/>
      <c r="F38" s="36">
        <v>0.2</v>
      </c>
      <c r="G38" s="37">
        <v>0.21</v>
      </c>
      <c r="H38" s="37">
        <v>0.21</v>
      </c>
      <c r="I38" s="37">
        <v>0.23</v>
      </c>
      <c r="J38" s="38">
        <v>0.23</v>
      </c>
      <c r="K38" s="22"/>
      <c r="L38" s="22"/>
      <c r="M38" s="22"/>
      <c r="N38" s="22"/>
      <c r="O38" s="22"/>
      <c r="P38" s="22"/>
    </row>
    <row r="39" spans="1:16" ht="39" customHeight="1" x14ac:dyDescent="0.15">
      <c r="A39" s="22"/>
      <c r="B39" s="35"/>
      <c r="C39" s="1145" t="s">
        <v>546</v>
      </c>
      <c r="D39" s="1146"/>
      <c r="E39" s="1147"/>
      <c r="F39" s="36">
        <v>0.11</v>
      </c>
      <c r="G39" s="37">
        <v>0.65</v>
      </c>
      <c r="H39" s="37">
        <v>0.93</v>
      </c>
      <c r="I39" s="37">
        <v>0.44</v>
      </c>
      <c r="J39" s="38">
        <v>0.13</v>
      </c>
      <c r="K39" s="22"/>
      <c r="L39" s="22"/>
      <c r="M39" s="22"/>
      <c r="N39" s="22"/>
      <c r="O39" s="22"/>
      <c r="P39" s="22"/>
    </row>
    <row r="40" spans="1:16" ht="39" customHeight="1" x14ac:dyDescent="0.15">
      <c r="A40" s="22"/>
      <c r="B40" s="35"/>
      <c r="C40" s="1145" t="s">
        <v>547</v>
      </c>
      <c r="D40" s="1146"/>
      <c r="E40" s="1147"/>
      <c r="F40" s="36">
        <v>0.05</v>
      </c>
      <c r="G40" s="37">
        <v>0.04</v>
      </c>
      <c r="H40" s="37">
        <v>0.1</v>
      </c>
      <c r="I40" s="37">
        <v>0.1</v>
      </c>
      <c r="J40" s="38">
        <v>0.11</v>
      </c>
      <c r="K40" s="22"/>
      <c r="L40" s="22"/>
      <c r="M40" s="22"/>
      <c r="N40" s="22"/>
      <c r="O40" s="22"/>
      <c r="P40" s="22"/>
    </row>
    <row r="41" spans="1:16" ht="39" customHeight="1" x14ac:dyDescent="0.15">
      <c r="A41" s="22"/>
      <c r="B41" s="35"/>
      <c r="C41" s="1145" t="s">
        <v>548</v>
      </c>
      <c r="D41" s="1146"/>
      <c r="E41" s="1147"/>
      <c r="F41" s="36">
        <v>0.4</v>
      </c>
      <c r="G41" s="37">
        <v>0.54</v>
      </c>
      <c r="H41" s="37">
        <v>0.33</v>
      </c>
      <c r="I41" s="37">
        <v>0.02</v>
      </c>
      <c r="J41" s="38">
        <v>0.09</v>
      </c>
      <c r="K41" s="22"/>
      <c r="L41" s="22"/>
      <c r="M41" s="22"/>
      <c r="N41" s="22"/>
      <c r="O41" s="22"/>
      <c r="P41" s="22"/>
    </row>
    <row r="42" spans="1:16" ht="39" customHeight="1" x14ac:dyDescent="0.15">
      <c r="A42" s="22"/>
      <c r="B42" s="39"/>
      <c r="C42" s="1145" t="s">
        <v>549</v>
      </c>
      <c r="D42" s="1146"/>
      <c r="E42" s="1147"/>
      <c r="F42" s="36" t="s">
        <v>509</v>
      </c>
      <c r="G42" s="37" t="s">
        <v>509</v>
      </c>
      <c r="H42" s="37" t="s">
        <v>509</v>
      </c>
      <c r="I42" s="37" t="s">
        <v>509</v>
      </c>
      <c r="J42" s="38" t="s">
        <v>509</v>
      </c>
      <c r="K42" s="22"/>
      <c r="L42" s="22"/>
      <c r="M42" s="22"/>
      <c r="N42" s="22"/>
      <c r="O42" s="22"/>
      <c r="P42" s="22"/>
    </row>
    <row r="43" spans="1:16" ht="39" customHeight="1" thickBot="1" x14ac:dyDescent="0.2">
      <c r="A43" s="22"/>
      <c r="B43" s="40"/>
      <c r="C43" s="1148" t="s">
        <v>550</v>
      </c>
      <c r="D43" s="1149"/>
      <c r="E43" s="1150"/>
      <c r="F43" s="41">
        <v>0.73</v>
      </c>
      <c r="G43" s="42">
        <v>0.85</v>
      </c>
      <c r="H43" s="42">
        <v>0.56000000000000005</v>
      </c>
      <c r="I43" s="42">
        <v>0.68</v>
      </c>
      <c r="J43" s="43">
        <v>0.04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9TCZHyQDucuZiPeZ9pI8hdrPaAp4PFub024lV6JZ16auDDoCrJQ+Qy4Awjp3bA+X0ufE/FI0jd713HTk7jw/g==" saltValue="xetKryfx3sujoQmeHOiV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27362</v>
      </c>
      <c r="L45" s="60">
        <v>30550</v>
      </c>
      <c r="M45" s="60">
        <v>28149</v>
      </c>
      <c r="N45" s="60">
        <v>26628</v>
      </c>
      <c r="O45" s="61">
        <v>26966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509</v>
      </c>
      <c r="L46" s="64" t="s">
        <v>509</v>
      </c>
      <c r="M46" s="64" t="s">
        <v>509</v>
      </c>
      <c r="N46" s="64" t="s">
        <v>509</v>
      </c>
      <c r="O46" s="65" t="s">
        <v>509</v>
      </c>
      <c r="P46" s="48"/>
      <c r="Q46" s="48"/>
      <c r="R46" s="48"/>
      <c r="S46" s="48"/>
      <c r="T46" s="48"/>
      <c r="U46" s="48"/>
    </row>
    <row r="47" spans="1:21" ht="30.75" customHeight="1" x14ac:dyDescent="0.15">
      <c r="A47" s="48"/>
      <c r="B47" s="1178"/>
      <c r="C47" s="1179"/>
      <c r="D47" s="62"/>
      <c r="E47" s="1155" t="s">
        <v>12</v>
      </c>
      <c r="F47" s="1155"/>
      <c r="G47" s="1155"/>
      <c r="H47" s="1155"/>
      <c r="I47" s="1155"/>
      <c r="J47" s="1156"/>
      <c r="K47" s="63">
        <v>44227</v>
      </c>
      <c r="L47" s="64">
        <v>45368</v>
      </c>
      <c r="M47" s="64">
        <v>46560</v>
      </c>
      <c r="N47" s="64">
        <v>48753</v>
      </c>
      <c r="O47" s="65">
        <v>50064</v>
      </c>
      <c r="P47" s="48"/>
      <c r="Q47" s="48"/>
      <c r="R47" s="48"/>
      <c r="S47" s="48"/>
      <c r="T47" s="48"/>
      <c r="U47" s="48"/>
    </row>
    <row r="48" spans="1:21" ht="30.75" customHeight="1" x14ac:dyDescent="0.15">
      <c r="A48" s="48"/>
      <c r="B48" s="1178"/>
      <c r="C48" s="1179"/>
      <c r="D48" s="62"/>
      <c r="E48" s="1155" t="s">
        <v>13</v>
      </c>
      <c r="F48" s="1155"/>
      <c r="G48" s="1155"/>
      <c r="H48" s="1155"/>
      <c r="I48" s="1155"/>
      <c r="J48" s="1156"/>
      <c r="K48" s="63">
        <v>17336</v>
      </c>
      <c r="L48" s="64">
        <v>16081</v>
      </c>
      <c r="M48" s="64">
        <v>16033</v>
      </c>
      <c r="N48" s="64">
        <v>15103</v>
      </c>
      <c r="O48" s="65">
        <v>16072</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509</v>
      </c>
      <c r="L49" s="64" t="s">
        <v>509</v>
      </c>
      <c r="M49" s="64" t="s">
        <v>509</v>
      </c>
      <c r="N49" s="64" t="s">
        <v>509</v>
      </c>
      <c r="O49" s="65" t="s">
        <v>509</v>
      </c>
      <c r="P49" s="48"/>
      <c r="Q49" s="48"/>
      <c r="R49" s="48"/>
      <c r="S49" s="48"/>
      <c r="T49" s="48"/>
      <c r="U49" s="48"/>
    </row>
    <row r="50" spans="1:21" ht="30.75" customHeight="1" x14ac:dyDescent="0.15">
      <c r="A50" s="48"/>
      <c r="B50" s="1178"/>
      <c r="C50" s="1179"/>
      <c r="D50" s="62"/>
      <c r="E50" s="1155" t="s">
        <v>15</v>
      </c>
      <c r="F50" s="1155"/>
      <c r="G50" s="1155"/>
      <c r="H50" s="1155"/>
      <c r="I50" s="1155"/>
      <c r="J50" s="1156"/>
      <c r="K50" s="63">
        <v>278</v>
      </c>
      <c r="L50" s="64">
        <v>278</v>
      </c>
      <c r="M50" s="64">
        <v>292</v>
      </c>
      <c r="N50" s="64">
        <v>284</v>
      </c>
      <c r="O50" s="65">
        <v>289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509</v>
      </c>
      <c r="L51" s="64">
        <v>1</v>
      </c>
      <c r="M51" s="64">
        <v>0</v>
      </c>
      <c r="N51" s="64">
        <v>0</v>
      </c>
      <c r="O51" s="65" t="s">
        <v>509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78312</v>
      </c>
      <c r="L52" s="64">
        <v>77306</v>
      </c>
      <c r="M52" s="64">
        <v>77192</v>
      </c>
      <c r="N52" s="64">
        <v>76142</v>
      </c>
      <c r="O52" s="65">
        <v>78201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10891</v>
      </c>
      <c r="L53" s="69">
        <v>14972</v>
      </c>
      <c r="M53" s="69">
        <v>13842</v>
      </c>
      <c r="N53" s="69">
        <v>14626</v>
      </c>
      <c r="O53" s="70">
        <v>15190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533</v>
      </c>
      <c r="L57" s="81" t="s">
        <v>534</v>
      </c>
      <c r="M57" s="81" t="s">
        <v>535</v>
      </c>
      <c r="N57" s="81" t="s">
        <v>536</v>
      </c>
      <c r="O57" s="82" t="s">
        <v>537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sheetData>
  <sheetProtection algorithmName="SHA-512" hashValue="zkcy+7sWA9NevYVvcAhwyY/4VKiR1xV0ELUpC9szHV3JKYZldghU7lwh4WP1ntpBJ8mDLYK73CIO5whe6nj1mw==" saltValue="UaDWj1Vuj0xRIPzT280s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96" t="s">
        <v>30</v>
      </c>
      <c r="C41" s="1197"/>
      <c r="D41" s="105"/>
      <c r="E41" s="1198" t="s">
        <v>31</v>
      </c>
      <c r="F41" s="1198"/>
      <c r="G41" s="1198"/>
      <c r="H41" s="1199"/>
      <c r="I41" s="355">
        <v>1326761</v>
      </c>
      <c r="J41" s="356">
        <v>1365904</v>
      </c>
      <c r="K41" s="356">
        <v>1410792</v>
      </c>
      <c r="L41" s="356">
        <v>1427355</v>
      </c>
      <c r="M41" s="357">
        <v>1447889</v>
      </c>
    </row>
    <row r="42" spans="2:13" ht="27.75" customHeight="1" x14ac:dyDescent="0.15">
      <c r="B42" s="1186"/>
      <c r="C42" s="1187"/>
      <c r="D42" s="106"/>
      <c r="E42" s="1190" t="s">
        <v>32</v>
      </c>
      <c r="F42" s="1190"/>
      <c r="G42" s="1190"/>
      <c r="H42" s="1191"/>
      <c r="I42" s="358">
        <v>936</v>
      </c>
      <c r="J42" s="359">
        <v>728</v>
      </c>
      <c r="K42" s="359">
        <v>520</v>
      </c>
      <c r="L42" s="359">
        <v>312</v>
      </c>
      <c r="M42" s="360">
        <v>104</v>
      </c>
    </row>
    <row r="43" spans="2:13" ht="27.75" customHeight="1" x14ac:dyDescent="0.15">
      <c r="B43" s="1186"/>
      <c r="C43" s="1187"/>
      <c r="D43" s="106"/>
      <c r="E43" s="1190" t="s">
        <v>33</v>
      </c>
      <c r="F43" s="1190"/>
      <c r="G43" s="1190"/>
      <c r="H43" s="1191"/>
      <c r="I43" s="358">
        <v>188420</v>
      </c>
      <c r="J43" s="359">
        <v>180068</v>
      </c>
      <c r="K43" s="359">
        <v>172354</v>
      </c>
      <c r="L43" s="359">
        <v>167164</v>
      </c>
      <c r="M43" s="360">
        <v>168033</v>
      </c>
    </row>
    <row r="44" spans="2:13" ht="27.75" customHeight="1" x14ac:dyDescent="0.15">
      <c r="B44" s="1186"/>
      <c r="C44" s="1187"/>
      <c r="D44" s="106"/>
      <c r="E44" s="1190" t="s">
        <v>34</v>
      </c>
      <c r="F44" s="1190"/>
      <c r="G44" s="1190"/>
      <c r="H44" s="1191"/>
      <c r="I44" s="358" t="s">
        <v>509</v>
      </c>
      <c r="J44" s="359" t="s">
        <v>509</v>
      </c>
      <c r="K44" s="359" t="s">
        <v>509</v>
      </c>
      <c r="L44" s="359" t="s">
        <v>509</v>
      </c>
      <c r="M44" s="360" t="s">
        <v>509</v>
      </c>
    </row>
    <row r="45" spans="2:13" ht="27.75" customHeight="1" x14ac:dyDescent="0.15">
      <c r="B45" s="1186"/>
      <c r="C45" s="1187"/>
      <c r="D45" s="106"/>
      <c r="E45" s="1190" t="s">
        <v>35</v>
      </c>
      <c r="F45" s="1190"/>
      <c r="G45" s="1190"/>
      <c r="H45" s="1191"/>
      <c r="I45" s="358">
        <v>125973</v>
      </c>
      <c r="J45" s="359">
        <v>118499</v>
      </c>
      <c r="K45" s="359">
        <v>116418</v>
      </c>
      <c r="L45" s="359">
        <v>113987</v>
      </c>
      <c r="M45" s="360">
        <v>118826</v>
      </c>
    </row>
    <row r="46" spans="2:13" ht="27.75" customHeight="1" x14ac:dyDescent="0.15">
      <c r="B46" s="1186"/>
      <c r="C46" s="1187"/>
      <c r="D46" s="107"/>
      <c r="E46" s="1190" t="s">
        <v>36</v>
      </c>
      <c r="F46" s="1190"/>
      <c r="G46" s="1190"/>
      <c r="H46" s="1191"/>
      <c r="I46" s="358">
        <v>1507</v>
      </c>
      <c r="J46" s="359">
        <v>1611</v>
      </c>
      <c r="K46" s="359">
        <v>951</v>
      </c>
      <c r="L46" s="359">
        <v>1355</v>
      </c>
      <c r="M46" s="360">
        <v>1579</v>
      </c>
    </row>
    <row r="47" spans="2:13" ht="27.75" customHeight="1" x14ac:dyDescent="0.15">
      <c r="B47" s="1186"/>
      <c r="C47" s="1187"/>
      <c r="D47" s="108"/>
      <c r="E47" s="1200" t="s">
        <v>37</v>
      </c>
      <c r="F47" s="1201"/>
      <c r="G47" s="1201"/>
      <c r="H47" s="1202"/>
      <c r="I47" s="358" t="s">
        <v>509</v>
      </c>
      <c r="J47" s="359" t="s">
        <v>509</v>
      </c>
      <c r="K47" s="359" t="s">
        <v>509</v>
      </c>
      <c r="L47" s="359" t="s">
        <v>509</v>
      </c>
      <c r="M47" s="360" t="s">
        <v>509</v>
      </c>
    </row>
    <row r="48" spans="2:13" ht="27.75" customHeight="1" x14ac:dyDescent="0.15">
      <c r="B48" s="1186"/>
      <c r="C48" s="1187"/>
      <c r="D48" s="106"/>
      <c r="E48" s="1190" t="s">
        <v>38</v>
      </c>
      <c r="F48" s="1190"/>
      <c r="G48" s="1190"/>
      <c r="H48" s="1191"/>
      <c r="I48" s="358" t="s">
        <v>509</v>
      </c>
      <c r="J48" s="359" t="s">
        <v>509</v>
      </c>
      <c r="K48" s="359" t="s">
        <v>509</v>
      </c>
      <c r="L48" s="359" t="s">
        <v>509</v>
      </c>
      <c r="M48" s="360" t="s">
        <v>509</v>
      </c>
    </row>
    <row r="49" spans="2:13" ht="27.75" customHeight="1" x14ac:dyDescent="0.15">
      <c r="B49" s="1188"/>
      <c r="C49" s="1189"/>
      <c r="D49" s="106"/>
      <c r="E49" s="1190" t="s">
        <v>39</v>
      </c>
      <c r="F49" s="1190"/>
      <c r="G49" s="1190"/>
      <c r="H49" s="1191"/>
      <c r="I49" s="358" t="s">
        <v>509</v>
      </c>
      <c r="J49" s="359" t="s">
        <v>509</v>
      </c>
      <c r="K49" s="359" t="s">
        <v>509</v>
      </c>
      <c r="L49" s="359" t="s">
        <v>509</v>
      </c>
      <c r="M49" s="360" t="s">
        <v>509</v>
      </c>
    </row>
    <row r="50" spans="2:13" ht="27.75" customHeight="1" x14ac:dyDescent="0.15">
      <c r="B50" s="1184" t="s">
        <v>40</v>
      </c>
      <c r="C50" s="1185"/>
      <c r="D50" s="109"/>
      <c r="E50" s="1190" t="s">
        <v>41</v>
      </c>
      <c r="F50" s="1190"/>
      <c r="G50" s="1190"/>
      <c r="H50" s="1191"/>
      <c r="I50" s="358">
        <v>339292</v>
      </c>
      <c r="J50" s="359">
        <v>366879</v>
      </c>
      <c r="K50" s="359">
        <v>431885</v>
      </c>
      <c r="L50" s="359">
        <v>471675</v>
      </c>
      <c r="M50" s="360">
        <v>503704</v>
      </c>
    </row>
    <row r="51" spans="2:13" ht="27.75" customHeight="1" x14ac:dyDescent="0.15">
      <c r="B51" s="1186"/>
      <c r="C51" s="1187"/>
      <c r="D51" s="106"/>
      <c r="E51" s="1190" t="s">
        <v>42</v>
      </c>
      <c r="F51" s="1190"/>
      <c r="G51" s="1190"/>
      <c r="H51" s="1191"/>
      <c r="I51" s="358">
        <v>229157</v>
      </c>
      <c r="J51" s="359">
        <v>236039</v>
      </c>
      <c r="K51" s="359">
        <v>247120</v>
      </c>
      <c r="L51" s="359">
        <v>253349</v>
      </c>
      <c r="M51" s="360">
        <v>263603</v>
      </c>
    </row>
    <row r="52" spans="2:13" ht="27.75" customHeight="1" x14ac:dyDescent="0.15">
      <c r="B52" s="1188"/>
      <c r="C52" s="1189"/>
      <c r="D52" s="106"/>
      <c r="E52" s="1190" t="s">
        <v>43</v>
      </c>
      <c r="F52" s="1190"/>
      <c r="G52" s="1190"/>
      <c r="H52" s="1191"/>
      <c r="I52" s="358">
        <v>846513</v>
      </c>
      <c r="J52" s="359">
        <v>861475</v>
      </c>
      <c r="K52" s="359">
        <v>875362</v>
      </c>
      <c r="L52" s="359">
        <v>879568</v>
      </c>
      <c r="M52" s="360">
        <v>878839</v>
      </c>
    </row>
    <row r="53" spans="2:13" ht="27.75" customHeight="1" thickBot="1" x14ac:dyDescent="0.2">
      <c r="B53" s="1192" t="s">
        <v>19</v>
      </c>
      <c r="C53" s="1193"/>
      <c r="D53" s="110"/>
      <c r="E53" s="1194" t="s">
        <v>44</v>
      </c>
      <c r="F53" s="1194"/>
      <c r="G53" s="1194"/>
      <c r="H53" s="1195"/>
      <c r="I53" s="361">
        <v>228636</v>
      </c>
      <c r="J53" s="362">
        <v>202416</v>
      </c>
      <c r="K53" s="362">
        <v>146668</v>
      </c>
      <c r="L53" s="362">
        <v>105582</v>
      </c>
      <c r="M53" s="363">
        <v>90285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nr1Lt3imit8uaREdJILOVNEnsxifxiR2P++CwtOJSw7b14CgWXs4mwLEUu8XHmiPyyzaP8pth2r2w1nhdPCBQ==" saltValue="mYlAnCJHSuCuNBlOra/v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1" t="s">
        <v>46</v>
      </c>
      <c r="D55" s="1211"/>
      <c r="E55" s="1212"/>
      <c r="F55" s="122">
        <v>26192</v>
      </c>
      <c r="G55" s="122">
        <v>27893</v>
      </c>
      <c r="H55" s="123">
        <v>28893</v>
      </c>
    </row>
    <row r="56" spans="2:8" ht="52.5" customHeight="1" x14ac:dyDescent="0.15">
      <c r="B56" s="124"/>
      <c r="C56" s="1213" t="s">
        <v>47</v>
      </c>
      <c r="D56" s="1213"/>
      <c r="E56" s="1214"/>
      <c r="F56" s="125">
        <v>579</v>
      </c>
      <c r="G56" s="125">
        <v>390</v>
      </c>
      <c r="H56" s="126">
        <v>199</v>
      </c>
    </row>
    <row r="57" spans="2:8" ht="53.25" customHeight="1" x14ac:dyDescent="0.15">
      <c r="B57" s="124"/>
      <c r="C57" s="1215" t="s">
        <v>48</v>
      </c>
      <c r="D57" s="1215"/>
      <c r="E57" s="1216"/>
      <c r="F57" s="127">
        <v>55495</v>
      </c>
      <c r="G57" s="127">
        <v>71584</v>
      </c>
      <c r="H57" s="128">
        <v>82511</v>
      </c>
    </row>
    <row r="58" spans="2:8" ht="45.75" customHeight="1" x14ac:dyDescent="0.15">
      <c r="B58" s="129"/>
      <c r="C58" s="1203" t="s">
        <v>551</v>
      </c>
      <c r="D58" s="1204"/>
      <c r="E58" s="1205"/>
      <c r="F58" s="130">
        <v>35426</v>
      </c>
      <c r="G58" s="130">
        <v>50909</v>
      </c>
      <c r="H58" s="131">
        <v>64338</v>
      </c>
    </row>
    <row r="59" spans="2:8" ht="45.75" customHeight="1" x14ac:dyDescent="0.15">
      <c r="B59" s="129"/>
      <c r="C59" s="1203" t="s">
        <v>555</v>
      </c>
      <c r="D59" s="1204"/>
      <c r="E59" s="1205"/>
      <c r="F59" s="130"/>
      <c r="G59" s="130"/>
      <c r="H59" s="131">
        <v>3100</v>
      </c>
    </row>
    <row r="60" spans="2:8" ht="45.75" customHeight="1" x14ac:dyDescent="0.15">
      <c r="B60" s="129"/>
      <c r="C60" s="1203" t="s">
        <v>553</v>
      </c>
      <c r="D60" s="1204"/>
      <c r="E60" s="1205"/>
      <c r="F60" s="130">
        <v>2247</v>
      </c>
      <c r="G60" s="130">
        <v>2390</v>
      </c>
      <c r="H60" s="131">
        <v>2450</v>
      </c>
    </row>
    <row r="61" spans="2:8" ht="45.75" customHeight="1" x14ac:dyDescent="0.15">
      <c r="B61" s="129"/>
      <c r="C61" s="1203" t="s">
        <v>552</v>
      </c>
      <c r="D61" s="1204"/>
      <c r="E61" s="1205"/>
      <c r="F61" s="130">
        <v>2483</v>
      </c>
      <c r="G61" s="130">
        <v>2441</v>
      </c>
      <c r="H61" s="131">
        <v>2403</v>
      </c>
    </row>
    <row r="62" spans="2:8" ht="45.75" customHeight="1" thickBot="1" x14ac:dyDescent="0.2">
      <c r="B62" s="132"/>
      <c r="C62" s="1206" t="s">
        <v>554</v>
      </c>
      <c r="D62" s="1207"/>
      <c r="E62" s="1208"/>
      <c r="F62" s="133">
        <v>1997</v>
      </c>
      <c r="G62" s="133">
        <v>1873</v>
      </c>
      <c r="H62" s="134">
        <v>1890</v>
      </c>
    </row>
    <row r="63" spans="2:8" ht="52.5" customHeight="1" thickBot="1" x14ac:dyDescent="0.2">
      <c r="B63" s="135"/>
      <c r="C63" s="1209" t="s">
        <v>49</v>
      </c>
      <c r="D63" s="1209"/>
      <c r="E63" s="1210"/>
      <c r="F63" s="136">
        <v>82266</v>
      </c>
      <c r="G63" s="136">
        <v>99867</v>
      </c>
      <c r="H63" s="137">
        <v>111603</v>
      </c>
    </row>
    <row r="64" spans="2:8" x14ac:dyDescent="0.15"/>
  </sheetData>
  <sheetProtection algorithmName="SHA-512" hashValue="g5oeC4GpSaHy9/fONIx2kIzt0GZofvaoWkg3wwzkgTFvtPiRTmK8zAiZtI3l/NgOZLbFLOQC1fjT24pnqW1zSA==" saltValue="7YoKGsV5Rt7eFxY1cD9e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47961</v>
      </c>
      <c r="E3" s="156"/>
      <c r="F3" s="157">
        <v>57132</v>
      </c>
      <c r="G3" s="158"/>
      <c r="H3" s="159"/>
    </row>
    <row r="4" spans="1:8" x14ac:dyDescent="0.15">
      <c r="A4" s="160"/>
      <c r="B4" s="161"/>
      <c r="C4" s="162"/>
      <c r="D4" s="163">
        <v>27970</v>
      </c>
      <c r="E4" s="164"/>
      <c r="F4" s="165">
        <v>30126</v>
      </c>
      <c r="G4" s="166"/>
      <c r="H4" s="167"/>
    </row>
    <row r="5" spans="1:8" x14ac:dyDescent="0.15">
      <c r="A5" s="148" t="s">
        <v>527</v>
      </c>
      <c r="B5" s="153"/>
      <c r="C5" s="154"/>
      <c r="D5" s="155">
        <v>50962</v>
      </c>
      <c r="E5" s="156"/>
      <c r="F5" s="157">
        <v>58766</v>
      </c>
      <c r="G5" s="158"/>
      <c r="H5" s="159"/>
    </row>
    <row r="6" spans="1:8" x14ac:dyDescent="0.15">
      <c r="A6" s="160"/>
      <c r="B6" s="161"/>
      <c r="C6" s="162"/>
      <c r="D6" s="163">
        <v>30633</v>
      </c>
      <c r="E6" s="164"/>
      <c r="F6" s="165">
        <v>29363</v>
      </c>
      <c r="G6" s="166"/>
      <c r="H6" s="167"/>
    </row>
    <row r="7" spans="1:8" x14ac:dyDescent="0.15">
      <c r="A7" s="148" t="s">
        <v>528</v>
      </c>
      <c r="B7" s="153"/>
      <c r="C7" s="154"/>
      <c r="D7" s="155">
        <v>52396</v>
      </c>
      <c r="E7" s="156"/>
      <c r="F7" s="157">
        <v>62482</v>
      </c>
      <c r="G7" s="158"/>
      <c r="H7" s="159"/>
    </row>
    <row r="8" spans="1:8" x14ac:dyDescent="0.15">
      <c r="A8" s="160"/>
      <c r="B8" s="161"/>
      <c r="C8" s="162"/>
      <c r="D8" s="163">
        <v>29383</v>
      </c>
      <c r="E8" s="164"/>
      <c r="F8" s="165">
        <v>34626</v>
      </c>
      <c r="G8" s="166"/>
      <c r="H8" s="167"/>
    </row>
    <row r="9" spans="1:8" x14ac:dyDescent="0.15">
      <c r="A9" s="148" t="s">
        <v>529</v>
      </c>
      <c r="B9" s="153"/>
      <c r="C9" s="154"/>
      <c r="D9" s="155">
        <v>56483</v>
      </c>
      <c r="E9" s="156"/>
      <c r="F9" s="157">
        <v>59288</v>
      </c>
      <c r="G9" s="158"/>
      <c r="H9" s="159"/>
    </row>
    <row r="10" spans="1:8" x14ac:dyDescent="0.15">
      <c r="A10" s="160"/>
      <c r="B10" s="161"/>
      <c r="C10" s="162"/>
      <c r="D10" s="163">
        <v>36460</v>
      </c>
      <c r="E10" s="164"/>
      <c r="F10" s="165">
        <v>32670</v>
      </c>
      <c r="G10" s="166"/>
      <c r="H10" s="167"/>
    </row>
    <row r="11" spans="1:8" x14ac:dyDescent="0.15">
      <c r="A11" s="148" t="s">
        <v>530</v>
      </c>
      <c r="B11" s="153"/>
      <c r="C11" s="154"/>
      <c r="D11" s="155">
        <v>69217</v>
      </c>
      <c r="E11" s="156"/>
      <c r="F11" s="157">
        <v>63490</v>
      </c>
      <c r="G11" s="158"/>
      <c r="H11" s="159"/>
    </row>
    <row r="12" spans="1:8" x14ac:dyDescent="0.15">
      <c r="A12" s="160"/>
      <c r="B12" s="161"/>
      <c r="C12" s="168"/>
      <c r="D12" s="163">
        <v>41384</v>
      </c>
      <c r="E12" s="164"/>
      <c r="F12" s="165">
        <v>35347</v>
      </c>
      <c r="G12" s="166"/>
      <c r="H12" s="167"/>
    </row>
    <row r="13" spans="1:8" x14ac:dyDescent="0.15">
      <c r="A13" s="148"/>
      <c r="B13" s="153"/>
      <c r="C13" s="169"/>
      <c r="D13" s="170">
        <v>55404</v>
      </c>
      <c r="E13" s="171"/>
      <c r="F13" s="172">
        <v>60232</v>
      </c>
      <c r="G13" s="173"/>
      <c r="H13" s="159"/>
    </row>
    <row r="14" spans="1:8" x14ac:dyDescent="0.15">
      <c r="A14" s="160"/>
      <c r="B14" s="161"/>
      <c r="C14" s="162"/>
      <c r="D14" s="163">
        <v>33166</v>
      </c>
      <c r="E14" s="164"/>
      <c r="F14" s="165">
        <v>32426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1.46</v>
      </c>
      <c r="C19" s="174">
        <f>ROUND(VALUE(SUBSTITUTE(実質収支比率等に係る経年分析!G$48,"▲","-")),2)</f>
        <v>2.3199999999999998</v>
      </c>
      <c r="D19" s="174">
        <f>ROUND(VALUE(SUBSTITUTE(実質収支比率等に係る経年分析!H$48,"▲","-")),2)</f>
        <v>1.79</v>
      </c>
      <c r="E19" s="174">
        <f>ROUND(VALUE(SUBSTITUTE(実質収支比率等に係る経年分析!I$48,"▲","-")),2)</f>
        <v>1.44</v>
      </c>
      <c r="F19" s="174">
        <f>ROUND(VALUE(SUBSTITUTE(実質収支比率等に係る経年分析!J$48,"▲","-")),2)</f>
        <v>1.1299999999999999</v>
      </c>
    </row>
    <row r="20" spans="1:11" x14ac:dyDescent="0.15">
      <c r="A20" s="174" t="s">
        <v>53</v>
      </c>
      <c r="B20" s="174">
        <f>ROUND(VALUE(SUBSTITUTE(実質収支比率等に係る経年分析!F$47,"▲","-")),2)</f>
        <v>4.34</v>
      </c>
      <c r="C20" s="174">
        <f>ROUND(VALUE(SUBSTITUTE(実質収支比率等に係る経年分析!G$47,"▲","-")),2)</f>
        <v>4.92</v>
      </c>
      <c r="D20" s="174">
        <f>ROUND(VALUE(SUBSTITUTE(実質収支比率等に係る経年分析!H$47,"▲","-")),2)</f>
        <v>4.71</v>
      </c>
      <c r="E20" s="174">
        <f>ROUND(VALUE(SUBSTITUTE(実質収支比率等に係る経年分析!I$47,"▲","-")),2)</f>
        <v>5.15</v>
      </c>
      <c r="F20" s="174">
        <f>ROUND(VALUE(SUBSTITUTE(実質収支比率等に係る経年分析!J$47,"▲","-")),2)</f>
        <v>5.22</v>
      </c>
    </row>
    <row r="21" spans="1:11" x14ac:dyDescent="0.15">
      <c r="A21" s="174" t="s">
        <v>54</v>
      </c>
      <c r="B21" s="174">
        <f>IF(ISNUMBER(VALUE(SUBSTITUTE(実質収支比率等に係る経年分析!F$49,"▲","-"))),ROUND(VALUE(SUBSTITUTE(実質収支比率等に係る経年分析!F$49,"▲","-")),2),NA())</f>
        <v>0.5</v>
      </c>
      <c r="C21" s="174">
        <f>IF(ISNUMBER(VALUE(SUBSTITUTE(実質収支比率等に係る経年分析!G$49,"▲","-"))),ROUND(VALUE(SUBSTITUTE(実質収支比率等に係る経年分析!G$49,"▲","-")),2),NA())</f>
        <v>0.89</v>
      </c>
      <c r="D21" s="174">
        <f>IF(ISNUMBER(VALUE(SUBSTITUTE(実質収支比率等に係る経年分析!H$49,"▲","-"))),ROUND(VALUE(SUBSTITUTE(実質収支比率等に係る経年分析!H$49,"▲","-")),2),NA())</f>
        <v>-1.43</v>
      </c>
      <c r="E21" s="174">
        <f>IF(ISNUMBER(VALUE(SUBSTITUTE(実質収支比率等に係る経年分析!I$49,"▲","-"))),ROUND(VALUE(SUBSTITUTE(実質収支比率等に係る経年分析!I$49,"▲","-")),2),NA())</f>
        <v>-0.99</v>
      </c>
      <c r="F21" s="174">
        <f>IF(ISNUMBER(VALUE(SUBSTITUTE(実質収支比率等に係る経年分析!J$49,"▲","-"))),ROUND(VALUE(SUBSTITUTE(実質収支比率等に係る経年分析!J$49,"▲","-")),2),NA())</f>
        <v>-0.74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0.56000000000000005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0.68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軌道整備事業会計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15">
      <c r="A31" s="175" t="str">
        <f>IF(連結実質赤字比率に係る赤字・黒字の構成分析!C$39="",NA(),連結実質赤字比率に係る赤字・黒字の構成分析!C$39)</f>
        <v>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後期高齢者医療会計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中央卸売市場事業会計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2.2400000000000002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1.1000000000000001</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1.1100000000000001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78312</v>
      </c>
      <c r="E42" s="176"/>
      <c r="F42" s="176"/>
      <c r="G42" s="176">
        <f>'実質公債費比率（分子）の構造'!L$52</f>
        <v>77306</v>
      </c>
      <c r="H42" s="176"/>
      <c r="I42" s="176"/>
      <c r="J42" s="176">
        <f>'実質公債費比率（分子）の構造'!M$52</f>
        <v>77192</v>
      </c>
      <c r="K42" s="176"/>
      <c r="L42" s="176"/>
      <c r="M42" s="176">
        <f>'実質公債費比率（分子）の構造'!N$52</f>
        <v>76142</v>
      </c>
      <c r="N42" s="176"/>
      <c r="O42" s="176"/>
      <c r="P42" s="176">
        <f>'実質公債費比率（分子）の構造'!O$52</f>
        <v>78201</v>
      </c>
    </row>
    <row r="43" spans="1:16" x14ac:dyDescent="0.15">
      <c r="A43" s="176" t="s">
        <v>16</v>
      </c>
      <c r="B43" s="176" t="str">
        <f>'実質公債費比率（分子）の構造'!K$51</f>
        <v>-</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62</v>
      </c>
      <c r="B44" s="176">
        <f>'実質公債費比率（分子）の構造'!K$50</f>
        <v>278</v>
      </c>
      <c r="C44" s="176"/>
      <c r="D44" s="176"/>
      <c r="E44" s="176">
        <f>'実質公債費比率（分子）の構造'!L$50</f>
        <v>278</v>
      </c>
      <c r="F44" s="176"/>
      <c r="G44" s="176"/>
      <c r="H44" s="176">
        <f>'実質公債費比率（分子）の構造'!M$50</f>
        <v>292</v>
      </c>
      <c r="I44" s="176"/>
      <c r="J44" s="176"/>
      <c r="K44" s="176">
        <f>'実質公債費比率（分子）の構造'!N$50</f>
        <v>284</v>
      </c>
      <c r="L44" s="176"/>
      <c r="M44" s="176"/>
      <c r="N44" s="176">
        <f>'実質公債費比率（分子）の構造'!O$50</f>
        <v>289</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17336</v>
      </c>
      <c r="C46" s="176"/>
      <c r="D46" s="176"/>
      <c r="E46" s="176">
        <f>'実質公債費比率（分子）の構造'!L$48</f>
        <v>16081</v>
      </c>
      <c r="F46" s="176"/>
      <c r="G46" s="176"/>
      <c r="H46" s="176">
        <f>'実質公債費比率（分子）の構造'!M$48</f>
        <v>16033</v>
      </c>
      <c r="I46" s="176"/>
      <c r="J46" s="176"/>
      <c r="K46" s="176">
        <f>'実質公債費比率（分子）の構造'!N$48</f>
        <v>15103</v>
      </c>
      <c r="L46" s="176"/>
      <c r="M46" s="176"/>
      <c r="N46" s="176">
        <f>'実質公債費比率（分子）の構造'!O$48</f>
        <v>16072</v>
      </c>
      <c r="O46" s="176"/>
      <c r="P46" s="176"/>
    </row>
    <row r="47" spans="1:16" x14ac:dyDescent="0.15">
      <c r="A47" s="176" t="s">
        <v>12</v>
      </c>
      <c r="B47" s="176">
        <f>'実質公債費比率（分子）の構造'!K$47</f>
        <v>44227</v>
      </c>
      <c r="C47" s="176"/>
      <c r="D47" s="176"/>
      <c r="E47" s="176">
        <f>'実質公債費比率（分子）の構造'!L$47</f>
        <v>45368</v>
      </c>
      <c r="F47" s="176"/>
      <c r="G47" s="176"/>
      <c r="H47" s="176">
        <f>'実質公債費比率（分子）の構造'!M$47</f>
        <v>46560</v>
      </c>
      <c r="I47" s="176"/>
      <c r="J47" s="176"/>
      <c r="K47" s="176">
        <f>'実質公債費比率（分子）の構造'!N$47</f>
        <v>48753</v>
      </c>
      <c r="L47" s="176"/>
      <c r="M47" s="176"/>
      <c r="N47" s="176">
        <f>'実質公債費比率（分子）の構造'!O$47</f>
        <v>50064</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27362</v>
      </c>
      <c r="C49" s="176"/>
      <c r="D49" s="176"/>
      <c r="E49" s="176">
        <f>'実質公債費比率（分子）の構造'!L$45</f>
        <v>30550</v>
      </c>
      <c r="F49" s="176"/>
      <c r="G49" s="176"/>
      <c r="H49" s="176">
        <f>'実質公債費比率（分子）の構造'!M$45</f>
        <v>28149</v>
      </c>
      <c r="I49" s="176"/>
      <c r="J49" s="176"/>
      <c r="K49" s="176">
        <f>'実質公債費比率（分子）の構造'!N$45</f>
        <v>26628</v>
      </c>
      <c r="L49" s="176"/>
      <c r="M49" s="176"/>
      <c r="N49" s="176">
        <f>'実質公債費比率（分子）の構造'!O$45</f>
        <v>26966</v>
      </c>
      <c r="O49" s="176"/>
      <c r="P49" s="176"/>
    </row>
    <row r="50" spans="1:16" x14ac:dyDescent="0.15">
      <c r="A50" s="176" t="s">
        <v>67</v>
      </c>
      <c r="B50" s="176" t="e">
        <f>NA()</f>
        <v>#N/A</v>
      </c>
      <c r="C50" s="176">
        <f>IF(ISNUMBER('実質公債費比率（分子）の構造'!K$53),'実質公債費比率（分子）の構造'!K$53,NA())</f>
        <v>10891</v>
      </c>
      <c r="D50" s="176" t="e">
        <f>NA()</f>
        <v>#N/A</v>
      </c>
      <c r="E50" s="176" t="e">
        <f>NA()</f>
        <v>#N/A</v>
      </c>
      <c r="F50" s="176">
        <f>IF(ISNUMBER('実質公債費比率（分子）の構造'!L$53),'実質公債費比率（分子）の構造'!L$53,NA())</f>
        <v>14972</v>
      </c>
      <c r="G50" s="176" t="e">
        <f>NA()</f>
        <v>#N/A</v>
      </c>
      <c r="H50" s="176" t="e">
        <f>NA()</f>
        <v>#N/A</v>
      </c>
      <c r="I50" s="176">
        <f>IF(ISNUMBER('実質公債費比率（分子）の構造'!M$53),'実質公債費比率（分子）の構造'!M$53,NA())</f>
        <v>13842</v>
      </c>
      <c r="J50" s="176" t="e">
        <f>NA()</f>
        <v>#N/A</v>
      </c>
      <c r="K50" s="176" t="e">
        <f>NA()</f>
        <v>#N/A</v>
      </c>
      <c r="L50" s="176">
        <f>IF(ISNUMBER('実質公債費比率（分子）の構造'!N$53),'実質公債費比率（分子）の構造'!N$53,NA())</f>
        <v>14626</v>
      </c>
      <c r="M50" s="176" t="e">
        <f>NA()</f>
        <v>#N/A</v>
      </c>
      <c r="N50" s="176" t="e">
        <f>NA()</f>
        <v>#N/A</v>
      </c>
      <c r="O50" s="176">
        <f>IF(ISNUMBER('実質公債費比率（分子）の構造'!O$53),'実質公債費比率（分子）の構造'!O$53,NA())</f>
        <v>15190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846513</v>
      </c>
      <c r="E56" s="175"/>
      <c r="F56" s="175"/>
      <c r="G56" s="175">
        <f>'将来負担比率（分子）の構造'!J$52</f>
        <v>861475</v>
      </c>
      <c r="H56" s="175"/>
      <c r="I56" s="175"/>
      <c r="J56" s="175">
        <f>'将来負担比率（分子）の構造'!K$52</f>
        <v>875362</v>
      </c>
      <c r="K56" s="175"/>
      <c r="L56" s="175"/>
      <c r="M56" s="175">
        <f>'将来負担比率（分子）の構造'!L$52</f>
        <v>879568</v>
      </c>
      <c r="N56" s="175"/>
      <c r="O56" s="175"/>
      <c r="P56" s="175">
        <f>'将来負担比率（分子）の構造'!M$52</f>
        <v>878839</v>
      </c>
    </row>
    <row r="57" spans="1:16" x14ac:dyDescent="0.15">
      <c r="A57" s="175" t="s">
        <v>42</v>
      </c>
      <c r="B57" s="175"/>
      <c r="C57" s="175"/>
      <c r="D57" s="175">
        <f>'将来負担比率（分子）の構造'!I$51</f>
        <v>229157</v>
      </c>
      <c r="E57" s="175"/>
      <c r="F57" s="175"/>
      <c r="G57" s="175">
        <f>'将来負担比率（分子）の構造'!J$51</f>
        <v>236039</v>
      </c>
      <c r="H57" s="175"/>
      <c r="I57" s="175"/>
      <c r="J57" s="175">
        <f>'将来負担比率（分子）の構造'!K$51</f>
        <v>247120</v>
      </c>
      <c r="K57" s="175"/>
      <c r="L57" s="175"/>
      <c r="M57" s="175">
        <f>'将来負担比率（分子）の構造'!L$51</f>
        <v>253349</v>
      </c>
      <c r="N57" s="175"/>
      <c r="O57" s="175"/>
      <c r="P57" s="175">
        <f>'将来負担比率（分子）の構造'!M$51</f>
        <v>263603</v>
      </c>
    </row>
    <row r="58" spans="1:16" x14ac:dyDescent="0.15">
      <c r="A58" s="175" t="s">
        <v>41</v>
      </c>
      <c r="B58" s="175"/>
      <c r="C58" s="175"/>
      <c r="D58" s="175">
        <f>'将来負担比率（分子）の構造'!I$50</f>
        <v>339292</v>
      </c>
      <c r="E58" s="175"/>
      <c r="F58" s="175"/>
      <c r="G58" s="175">
        <f>'将来負担比率（分子）の構造'!J$50</f>
        <v>366879</v>
      </c>
      <c r="H58" s="175"/>
      <c r="I58" s="175"/>
      <c r="J58" s="175">
        <f>'将来負担比率（分子）の構造'!K$50</f>
        <v>431885</v>
      </c>
      <c r="K58" s="175"/>
      <c r="L58" s="175"/>
      <c r="M58" s="175">
        <f>'将来負担比率（分子）の構造'!L$50</f>
        <v>471675</v>
      </c>
      <c r="N58" s="175"/>
      <c r="O58" s="175"/>
      <c r="P58" s="175">
        <f>'将来負担比率（分子）の構造'!M$50</f>
        <v>503704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1507</v>
      </c>
      <c r="C61" s="175"/>
      <c r="D61" s="175"/>
      <c r="E61" s="175">
        <f>'将来負担比率（分子）の構造'!J$46</f>
        <v>1611</v>
      </c>
      <c r="F61" s="175"/>
      <c r="G61" s="175"/>
      <c r="H61" s="175">
        <f>'将来負担比率（分子）の構造'!K$46</f>
        <v>951</v>
      </c>
      <c r="I61" s="175"/>
      <c r="J61" s="175"/>
      <c r="K61" s="175">
        <f>'将来負担比率（分子）の構造'!L$46</f>
        <v>1355</v>
      </c>
      <c r="L61" s="175"/>
      <c r="M61" s="175"/>
      <c r="N61" s="175">
        <f>'将来負担比率（分子）の構造'!M$46</f>
        <v>1579</v>
      </c>
      <c r="O61" s="175"/>
      <c r="P61" s="175"/>
    </row>
    <row r="62" spans="1:16" x14ac:dyDescent="0.15">
      <c r="A62" s="175" t="s">
        <v>35</v>
      </c>
      <c r="B62" s="175">
        <f>'将来負担比率（分子）の構造'!I$45</f>
        <v>125973</v>
      </c>
      <c r="C62" s="175"/>
      <c r="D62" s="175"/>
      <c r="E62" s="175">
        <f>'将来負担比率（分子）の構造'!J$45</f>
        <v>118499</v>
      </c>
      <c r="F62" s="175"/>
      <c r="G62" s="175"/>
      <c r="H62" s="175">
        <f>'将来負担比率（分子）の構造'!K$45</f>
        <v>116418</v>
      </c>
      <c r="I62" s="175"/>
      <c r="J62" s="175"/>
      <c r="K62" s="175">
        <f>'将来負担比率（分子）の構造'!L$45</f>
        <v>113987</v>
      </c>
      <c r="L62" s="175"/>
      <c r="M62" s="175"/>
      <c r="N62" s="175">
        <f>'将来負担比率（分子）の構造'!M$45</f>
        <v>118826</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188420</v>
      </c>
      <c r="C64" s="175"/>
      <c r="D64" s="175"/>
      <c r="E64" s="175">
        <f>'将来負担比率（分子）の構造'!J$43</f>
        <v>180068</v>
      </c>
      <c r="F64" s="175"/>
      <c r="G64" s="175"/>
      <c r="H64" s="175">
        <f>'将来負担比率（分子）の構造'!K$43</f>
        <v>172354</v>
      </c>
      <c r="I64" s="175"/>
      <c r="J64" s="175"/>
      <c r="K64" s="175">
        <f>'将来負担比率（分子）の構造'!L$43</f>
        <v>167164</v>
      </c>
      <c r="L64" s="175"/>
      <c r="M64" s="175"/>
      <c r="N64" s="175">
        <f>'将来負担比率（分子）の構造'!M$43</f>
        <v>168033</v>
      </c>
      <c r="O64" s="175"/>
      <c r="P64" s="175"/>
    </row>
    <row r="65" spans="1:16" x14ac:dyDescent="0.15">
      <c r="A65" s="175" t="s">
        <v>32</v>
      </c>
      <c r="B65" s="175">
        <f>'将来負担比率（分子）の構造'!I$42</f>
        <v>936</v>
      </c>
      <c r="C65" s="175"/>
      <c r="D65" s="175"/>
      <c r="E65" s="175">
        <f>'将来負担比率（分子）の構造'!J$42</f>
        <v>728</v>
      </c>
      <c r="F65" s="175"/>
      <c r="G65" s="175"/>
      <c r="H65" s="175">
        <f>'将来負担比率（分子）の構造'!K$42</f>
        <v>520</v>
      </c>
      <c r="I65" s="175"/>
      <c r="J65" s="175"/>
      <c r="K65" s="175">
        <f>'将来負担比率（分子）の構造'!L$42</f>
        <v>312</v>
      </c>
      <c r="L65" s="175"/>
      <c r="M65" s="175"/>
      <c r="N65" s="175">
        <f>'将来負担比率（分子）の構造'!M$42</f>
        <v>104</v>
      </c>
      <c r="O65" s="175"/>
      <c r="P65" s="175"/>
    </row>
    <row r="66" spans="1:16" x14ac:dyDescent="0.15">
      <c r="A66" s="175" t="s">
        <v>31</v>
      </c>
      <c r="B66" s="175">
        <f>'将来負担比率（分子）の構造'!I$41</f>
        <v>1326761</v>
      </c>
      <c r="C66" s="175"/>
      <c r="D66" s="175"/>
      <c r="E66" s="175">
        <f>'将来負担比率（分子）の構造'!J$41</f>
        <v>1365904</v>
      </c>
      <c r="F66" s="175"/>
      <c r="G66" s="175"/>
      <c r="H66" s="175">
        <f>'将来負担比率（分子）の構造'!K$41</f>
        <v>1410792</v>
      </c>
      <c r="I66" s="175"/>
      <c r="J66" s="175"/>
      <c r="K66" s="175">
        <f>'将来負担比率（分子）の構造'!L$41</f>
        <v>1427355</v>
      </c>
      <c r="L66" s="175"/>
      <c r="M66" s="175"/>
      <c r="N66" s="175">
        <f>'将来負担比率（分子）の構造'!M$41</f>
        <v>1447889</v>
      </c>
      <c r="O66" s="175"/>
      <c r="P66" s="175"/>
    </row>
    <row r="67" spans="1:16" x14ac:dyDescent="0.15">
      <c r="A67" s="175" t="s">
        <v>71</v>
      </c>
      <c r="B67" s="175" t="e">
        <f>NA()</f>
        <v>#N/A</v>
      </c>
      <c r="C67" s="175">
        <f>IF(ISNUMBER('将来負担比率（分子）の構造'!I$53), IF('将来負担比率（分子）の構造'!I$53 &lt; 0, 0, '将来負担比率（分子）の構造'!I$53), NA())</f>
        <v>228636</v>
      </c>
      <c r="D67" s="175" t="e">
        <f>NA()</f>
        <v>#N/A</v>
      </c>
      <c r="E67" s="175" t="e">
        <f>NA()</f>
        <v>#N/A</v>
      </c>
      <c r="F67" s="175">
        <f>IF(ISNUMBER('将来負担比率（分子）の構造'!J$53), IF('将来負担比率（分子）の構造'!J$53 &lt; 0, 0, '将来負担比率（分子）の構造'!J$53), NA())</f>
        <v>202416</v>
      </c>
      <c r="G67" s="175" t="e">
        <f>NA()</f>
        <v>#N/A</v>
      </c>
      <c r="H67" s="175" t="e">
        <f>NA()</f>
        <v>#N/A</v>
      </c>
      <c r="I67" s="175">
        <f>IF(ISNUMBER('将来負担比率（分子）の構造'!K$53), IF('将来負担比率（分子）の構造'!K$53 &lt; 0, 0, '将来負担比率（分子）の構造'!K$53), NA())</f>
        <v>146668</v>
      </c>
      <c r="J67" s="175" t="e">
        <f>NA()</f>
        <v>#N/A</v>
      </c>
      <c r="K67" s="175" t="e">
        <f>NA()</f>
        <v>#N/A</v>
      </c>
      <c r="L67" s="175">
        <f>IF(ISNUMBER('将来負担比率（分子）の構造'!L$53), IF('将来負担比率（分子）の構造'!L$53 &lt; 0, 0, '将来負担比率（分子）の構造'!L$53), NA())</f>
        <v>105582</v>
      </c>
      <c r="M67" s="175" t="e">
        <f>NA()</f>
        <v>#N/A</v>
      </c>
      <c r="N67" s="175" t="e">
        <f>NA()</f>
        <v>#N/A</v>
      </c>
      <c r="O67" s="175">
        <f>IF(ISNUMBER('将来負担比率（分子）の構造'!M$53), IF('将来負担比率（分子）の構造'!M$53 &lt; 0, 0, '将来負担比率（分子）の構造'!M$53), NA())</f>
        <v>90285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26192</v>
      </c>
      <c r="C72" s="179">
        <f>基金残高に係る経年分析!G55</f>
        <v>27893</v>
      </c>
      <c r="D72" s="179">
        <f>基金残高に係る経年分析!H55</f>
        <v>28893</v>
      </c>
    </row>
    <row r="73" spans="1:16" x14ac:dyDescent="0.15">
      <c r="A73" s="178" t="s">
        <v>74</v>
      </c>
      <c r="B73" s="179">
        <f>基金残高に係る経年分析!F56</f>
        <v>579</v>
      </c>
      <c r="C73" s="179">
        <f>基金残高に係る経年分析!G56</f>
        <v>390</v>
      </c>
      <c r="D73" s="179">
        <f>基金残高に係る経年分析!H56</f>
        <v>199</v>
      </c>
    </row>
    <row r="74" spans="1:16" x14ac:dyDescent="0.15">
      <c r="A74" s="178" t="s">
        <v>75</v>
      </c>
      <c r="B74" s="179">
        <f>基金残高に係る経年分析!F57</f>
        <v>55495</v>
      </c>
      <c r="C74" s="179">
        <f>基金残高に係る経年分析!G57</f>
        <v>71584</v>
      </c>
      <c r="D74" s="179">
        <f>基金残高に係る経年分析!H57</f>
        <v>82511</v>
      </c>
    </row>
  </sheetData>
  <sheetProtection algorithmName="SHA-512" hashValue="IGn0FXhcFCM+Bh6ru0I30ygG7DYPVe1+/wM+T/a+oN18mcAMBZejH2IdjQZv+O5QcuHIKh7tatmPQfyoBGKKaw==" saltValue="2/MNlFDrt+Y7w1gC6LRaxA==" spinCount="100000" sheet="1" objects="1" scenarios="1"/>
  <phoneticPr fontId="2"/>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札幌市財政部</cp:lastModifiedBy>
  <cp:lastPrinted>2025-03-13T10:20:18Z</cp:lastPrinted>
  <dcterms:created xsi:type="dcterms:W3CDTF">2025-02-18T23:56:11Z</dcterms:created>
  <dcterms:modified xsi:type="dcterms:W3CDTF">2025-03-19T05:23:33Z</dcterms:modified>
  <cp:category/>
</cp:coreProperties>
</file>